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brak z RB 27S" sheetId="2" r:id="rId2"/>
    <sheet name="Arkusz3" sheetId="3" r:id="rId3"/>
  </sheets>
  <definedNames>
    <definedName name="_xlnm.Print_Area" localSheetId="0">'Arkusz1'!$B$1:$H$126</definedName>
  </definedNames>
  <calcPr fullCalcOnLoad="1"/>
</workbook>
</file>

<file path=xl/sharedStrings.xml><?xml version="1.0" encoding="utf-8"?>
<sst xmlns="http://schemas.openxmlformats.org/spreadsheetml/2006/main" count="360" uniqueCount="188">
  <si>
    <t>Dział</t>
  </si>
  <si>
    <t>§</t>
  </si>
  <si>
    <t>Treść</t>
  </si>
  <si>
    <t>Leśnictwo</t>
  </si>
  <si>
    <t xml:space="preserve"> </t>
  </si>
  <si>
    <t>Gospodarka leśna</t>
  </si>
  <si>
    <t>700</t>
  </si>
  <si>
    <t>Gospodarka mieszkaniowa</t>
  </si>
  <si>
    <t>70005</t>
  </si>
  <si>
    <t>Gospodarka gruntami i nieruchomościami</t>
  </si>
  <si>
    <t>0470</t>
  </si>
  <si>
    <t>0750</t>
  </si>
  <si>
    <t>0920</t>
  </si>
  <si>
    <t>710</t>
  </si>
  <si>
    <t>Działalność usługowa</t>
  </si>
  <si>
    <t>71035</t>
  </si>
  <si>
    <t xml:space="preserve">Cmentarze 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</si>
  <si>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</si>
  <si>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</si>
  <si>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</si>
  <si>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</si>
  <si>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</si>
  <si>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</si>
  <si>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75023</t>
  </si>
  <si>
    <t>Urzędy gmin</t>
  </si>
  <si>
    <t>751</t>
  </si>
  <si>
    <t>75101</t>
  </si>
  <si>
    <t>2010</t>
  </si>
  <si>
    <t>756</t>
  </si>
  <si>
    <t>Dochody od osób prawnych, od osób fizycznych i od innych jednostek nie posiadających osobowości prawnej oraz wydatki związane z ich poborem</t>
  </si>
  <si>
    <t>75601</t>
  </si>
  <si>
    <t>Wpływy z podatku dochodowego od osób fizycznych</t>
  </si>
  <si>
    <t>0350</t>
  </si>
  <si>
    <t>0910</t>
  </si>
  <si>
    <t>75615</t>
  </si>
  <si>
    <t>Wpływy z podatku rolnego, podatku leśnego, podatku  od czynności cywilnoprawnych, podatków  i opłat lokalnych od osób prawnych i innych jednostek organizacyjnych</t>
  </si>
  <si>
    <t xml:space="preserve">  </t>
  </si>
  <si>
    <t>0310</t>
  </si>
  <si>
    <t>0320</t>
  </si>
  <si>
    <t>0330</t>
  </si>
  <si>
    <t>0340</t>
  </si>
  <si>
    <t>75616</t>
  </si>
  <si>
    <t xml:space="preserve">Wpływy z podatku rolnego, podatku leśnego, podatku od spadków i darowizn, podatku od czynności cywilnoprawnych oraz podatków i opłat lokalnych od osób fizycznych </t>
  </si>
  <si>
    <t>0430</t>
  </si>
  <si>
    <t>0490</t>
  </si>
  <si>
    <t>0500</t>
  </si>
  <si>
    <t>75618</t>
  </si>
  <si>
    <t>Wpływy z innych opłat stanowiących dochody jednostek samorządu terytorialnego na podstawie ustaw</t>
  </si>
  <si>
    <t>0410</t>
  </si>
  <si>
    <t>75621</t>
  </si>
  <si>
    <t>Udziały gmin w podatkach stanowiących dochód budżetu państwa</t>
  </si>
  <si>
    <t>0010</t>
  </si>
  <si>
    <t>0020</t>
  </si>
  <si>
    <t>75647</t>
  </si>
  <si>
    <t>Pobór podatków, opłat i niepodatkowych należności budżetowych</t>
  </si>
  <si>
    <t>0690</t>
  </si>
  <si>
    <t>758</t>
  </si>
  <si>
    <t>Różne rozliczenia</t>
  </si>
  <si>
    <t>75801</t>
  </si>
  <si>
    <t>Część oświatowa subwencji ogólnej dla jednostek samorządu terytorialnego</t>
  </si>
  <si>
    <t>2920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</si>
  <si>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</si>
  <si>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</si>
  <si>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</si>
  <si>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</si>
  <si>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</si>
  <si>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</si>
  <si>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</si>
  <si>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</si>
  <si>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</si>
  <si>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</si>
  <si>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80110</t>
  </si>
  <si>
    <t>80148</t>
  </si>
  <si>
    <t>0830</t>
  </si>
  <si>
    <t>80195</t>
  </si>
  <si>
    <t>Pozostała działalność</t>
  </si>
  <si>
    <t>852</t>
  </si>
  <si>
    <t>Pomoc społeczna</t>
  </si>
  <si>
    <t>85202</t>
  </si>
  <si>
    <t>Domy pomocy społecznej</t>
  </si>
  <si>
    <t>Wpływy z usług</t>
  </si>
  <si>
    <t>85212</t>
  </si>
  <si>
    <t>2360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</si>
  <si>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</si>
  <si>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</si>
  <si>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</si>
  <si>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</si>
  <si>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2030</t>
  </si>
  <si>
    <t>85219</t>
  </si>
  <si>
    <t>Ośrodki pomocy społecznej</t>
  </si>
  <si>
    <t>85228</t>
  </si>
  <si>
    <t>Usługi opiekuńcze i specjalistyczne usługi opiekuńcze</t>
  </si>
  <si>
    <t xml:space="preserve">  DOCHODY  OGÓŁEM:</t>
  </si>
  <si>
    <t>Rozdział</t>
  </si>
  <si>
    <t>z dnia ………</t>
  </si>
  <si>
    <t>010</t>
  </si>
  <si>
    <t>w złotych</t>
  </si>
  <si>
    <t>020</t>
  </si>
  <si>
    <t>02001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</si>
  <si>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</si>
  <si>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</si>
  <si>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 za zarząd, użytkowanie i użytkowanie wieczyste nieruchomości</t>
  </si>
  <si>
    <t>Pozostałe odsetki</t>
  </si>
  <si>
    <t>Dotacje celowe otrzymane z budżetu państwa na realizację zadań bieżących z zakresu administracji rządowej oraz innych zadań zleconych gminie ustawami</t>
  </si>
  <si>
    <t>Wpływy z różnych dochodów</t>
  </si>
  <si>
    <t>Podatek od działalności gospodarczej osób fizycznych, opłacany w formie karty podatkowej</t>
  </si>
  <si>
    <t>Podatek od środków transportowych</t>
  </si>
  <si>
    <t xml:space="preserve">Podatek leśny </t>
  </si>
  <si>
    <t>Podatek rolny</t>
  </si>
  <si>
    <t>Podatek od nieruchomości</t>
  </si>
  <si>
    <t>Podatek leśny</t>
  </si>
  <si>
    <t>Wpływy z opłaty targowej</t>
  </si>
  <si>
    <t>Wpływy z innych lokalnych opłat pobieranych przez j.s.t na podstawie odrębnych ustaw</t>
  </si>
  <si>
    <t>Podatek od czynności cywilnoprawnych</t>
  </si>
  <si>
    <t>Wpływy z opłaty skarbowej</t>
  </si>
  <si>
    <t>Podatek dochodowy od osób fizycznych</t>
  </si>
  <si>
    <t>Podatek dochodowy od osób prawnych</t>
  </si>
  <si>
    <t>Subwencje ogólne z budżetu państwa</t>
  </si>
  <si>
    <t>Dochody j.s.t. związane z realizacją zadań z zakresu administracji rządowej oraz innych zadań zleconych ustawami</t>
  </si>
  <si>
    <t>Dotacje celowe otrzymane z budżetu państwa na realizację własnych zadań bieżących gmin</t>
  </si>
  <si>
    <t>0970</t>
  </si>
  <si>
    <t>0480</t>
  </si>
  <si>
    <t>Odsetki od nieterminowych wpłat z tytułu podatków i opłat</t>
  </si>
  <si>
    <t xml:space="preserve">brak par. </t>
  </si>
  <si>
    <t>ze sprawozd.</t>
  </si>
  <si>
    <t>0770</t>
  </si>
  <si>
    <t>2910</t>
  </si>
  <si>
    <t>0370</t>
  </si>
  <si>
    <t>2680</t>
  </si>
  <si>
    <t>80197</t>
  </si>
  <si>
    <t>2380</t>
  </si>
  <si>
    <t>854</t>
  </si>
  <si>
    <t>85415</t>
  </si>
  <si>
    <t>TEGO PAR. MA NIE BYĆ</t>
  </si>
  <si>
    <t>ZAMIAST 2440</t>
  </si>
  <si>
    <t>Wpłaty  z tytułu odpłatnego nabycia prawa własnosci oraz prawa użytkowania wieczystego nieruchomosci</t>
  </si>
  <si>
    <t>853</t>
  </si>
  <si>
    <t>85395</t>
  </si>
  <si>
    <t>2009</t>
  </si>
  <si>
    <t>Pozostałe zadania w zakresie polityki społecznej</t>
  </si>
  <si>
    <t>Dochody bieżące</t>
  </si>
  <si>
    <t>w Stąporkowie</t>
  </si>
  <si>
    <t>Załącznik nr 1</t>
  </si>
  <si>
    <t>Przewodniczący Rady Miejskiej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</si>
  <si>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</si>
  <si>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 xml:space="preserve">Świadczenia rodzinne, świadczenie z funduszu alimentacyjnego oraz składki na ubezpieczenia emerytalne i  rentowe z ubezpieczenia społecznego  </t>
  </si>
  <si>
    <t>80114</t>
  </si>
  <si>
    <t>Zespoły obsługi ekonomiczno - administracyjnej szkół</t>
  </si>
  <si>
    <t xml:space="preserve"> 2030</t>
  </si>
  <si>
    <t>85216</t>
  </si>
  <si>
    <t>Zasiłki stałe</t>
  </si>
  <si>
    <t>Urzedy naczelnych organów władzy państwowej, kontroli i ochrony prawa oraz sądownictwa</t>
  </si>
  <si>
    <t xml:space="preserve">Urzedy naczelnych organów władzy państwowej, kontroli i ochrony prawa </t>
  </si>
  <si>
    <t>900</t>
  </si>
  <si>
    <t>Gospodarka komunalna i ochrona środowiska</t>
  </si>
  <si>
    <t>90001</t>
  </si>
  <si>
    <t>Gospodarka ściekowa i ochrona wód</t>
  </si>
  <si>
    <t xml:space="preserve">         Stanisław Pietras</t>
  </si>
  <si>
    <t xml:space="preserve"> 921</t>
  </si>
  <si>
    <t xml:space="preserve"> Kultura i ochrona dziedzictwa narodowego</t>
  </si>
  <si>
    <t xml:space="preserve"> 92195</t>
  </si>
  <si>
    <t xml:space="preserve"> Pozostała działalność</t>
  </si>
  <si>
    <t>90019</t>
  </si>
  <si>
    <t>Wpływy i wydatki związane z gromadzeniem środków z opłat i kar za korzystanie ze środowiska</t>
  </si>
  <si>
    <t>D O C H O D Y  B U D Ż E T U  G M I N Y  N A  2 011  ROK</t>
  </si>
  <si>
    <t>Dochody ogółem</t>
  </si>
  <si>
    <t>z tego:</t>
  </si>
  <si>
    <t>do uchwały Nr………...Rady Miejskiej</t>
  </si>
  <si>
    <t>Dochody majątkowe</t>
  </si>
  <si>
    <t>80104</t>
  </si>
  <si>
    <t>Przedszkola</t>
  </si>
  <si>
    <t>Gimnazja</t>
  </si>
  <si>
    <t>2007</t>
  </si>
  <si>
    <t>0580</t>
  </si>
  <si>
    <t xml:space="preserve">Pozostale odsetki </t>
  </si>
  <si>
    <t>85295</t>
  </si>
  <si>
    <t>Wpływy z opłat za zezwolenia na sprzedaż napojów alkoholowych</t>
  </si>
  <si>
    <t>Dotacje celowe w ramach programów finansowanych z udziałem środków europejskich oraz środków, o których mowa w art.5 ust.1 pkt 3 oraz ust.3 pkt 5 i 6 ustawy, lub płatności w ramach budżetu środków europejskich-" Świat bez tajemnic"</t>
  </si>
  <si>
    <t>Dotacje celowe w ramach programów finansowanych z udziałem środków europejskich oraz środków, o których mowa w art.5 ust.1 pkt 3 oraz ust.3 pkt 5 i 6 ustawy, lub płatności w ramach budżetu środków europejskich-" W naszej szkole każdy może odnieść sukces"</t>
  </si>
  <si>
    <t>Dotacje celowe w ramach programów finansowanych z udziałem środków europejskich oraz środków, o których mowa w art.5 ust.1 pkt 3 oraz ust.3 pkt 5 i 6 ustawy, lub płatności w ramach budżetu środków europejskich-"Nauka inwestycją w lepsze jutro"</t>
  </si>
  <si>
    <t>Dotacje celowe w ramach programów finansowanych z udziałem środków europejskich oraz środków, o których mowa w art.5 ust.1 pkt 3 oraz ust.3 pkt 5 i 6 ustawy, lub płatności w ramach budżetu środków europejskich-" Punkty przedszkolne"</t>
  </si>
  <si>
    <t>Dotacje celowe w ramach programów finansowanych z udziałem środków europejskich oraz środków, o których mowa w art.5 ust.1 pkt 3 oraz ust.3 pkt 5 i 6 ustawy, lub płatności w ramach budżetu środków europejskich-" Nauka inwestycją w lepsze jutro"</t>
  </si>
  <si>
    <t>Grzywny i inne kary pieniężne od osób prawnych i innych jednostek organizacyjnych</t>
  </si>
  <si>
    <t>Dotacje celowe w ramach programów finansowanych z udziałem środków europejskich oraz środków, o których mowa w art.5 ust. 1 pkt 3 oraz ust. 3 pkt 5 i 6 ustawy, lub płatności w ramach budżetu środków europejskich -"Rozbudowa centrum kulturalnego Miasta Stąporków"</t>
  </si>
  <si>
    <t>Stołówki szkolne i przedszkolne</t>
  </si>
  <si>
    <t>Wpływy z tytułu pomocy finansowej udzielanej między jednostkami samorządu terytorialnego na dofinansowanie własnych zadań inwestycyjnych i zakupów inwestycyjnych - "Budowa kanalizacji sanitarnej w Hucisku Gmina Stąporków", w tym: kwota 1.188.558 zł dotyczy refundacji z 2010r.</t>
  </si>
  <si>
    <t xml:space="preserve"> 6298</t>
  </si>
  <si>
    <t>6298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</si>
</sst>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1">
    <font>
      <sz val="10"/>
      <name val="Arial"/>
      <family val="0"/>
    </font>
    <font>
      <b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i/>
      <sz val="12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1" xfId="0" applyNumberFormat="1" applyFill="1" applyBorder="1" applyAlignment="1">
      <alignment horizontal="center" vertical="center" wrapText="1"/>
    </xf>
    <xf numFmtId="49" fontId="4" fillId="22" borderId="12" xfId="0" applyNumberFormat="1" applyFon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49" fontId="0" fillId="22" borderId="0" xfId="0" applyNumberFormat="1" applyFill="1" applyBorder="1" applyAlignment="1">
      <alignment horizontal="center" vertical="center" wrapText="1"/>
    </xf>
    <xf numFmtId="49" fontId="4" fillId="22" borderId="14" xfId="0" applyNumberFormat="1" applyFont="1" applyFill="1" applyBorder="1" applyAlignment="1">
      <alignment horizontal="center" vertical="center" wrapText="1"/>
    </xf>
    <xf numFmtId="49" fontId="0" fillId="22" borderId="15" xfId="0" applyNumberFormat="1" applyFill="1" applyBorder="1" applyAlignment="1">
      <alignment horizontal="center" vertical="center" wrapText="1"/>
    </xf>
    <xf numFmtId="49" fontId="0" fillId="22" borderId="16" xfId="0" applyNumberFormat="1" applyFill="1" applyBorder="1" applyAlignment="1">
      <alignment horizontal="center" vertical="center" wrapText="1"/>
    </xf>
    <xf numFmtId="49" fontId="4" fillId="22" borderId="17" xfId="0" applyNumberFormat="1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49" fontId="3" fillId="22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 wrapText="1"/>
    </xf>
    <xf numFmtId="0" fontId="3" fillId="11" borderId="23" xfId="0" applyFont="1" applyFill="1" applyBorder="1" applyAlignment="1">
      <alignment horizontal="left" vertical="center" wrapText="1"/>
    </xf>
    <xf numFmtId="0" fontId="3" fillId="22" borderId="23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24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22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6" fillId="2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22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22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3" fillId="24" borderId="31" xfId="0" applyNumberFormat="1" applyFont="1" applyFill="1" applyBorder="1" applyAlignment="1">
      <alignment horizontal="center" vertical="center" wrapText="1"/>
    </xf>
    <xf numFmtId="49" fontId="3" fillId="24" borderId="32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1" fillId="20" borderId="30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3" fillId="24" borderId="2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3" fillId="11" borderId="30" xfId="0" applyNumberFormat="1" applyFont="1" applyFill="1" applyBorder="1" applyAlignment="1">
      <alignment horizontal="center" vertical="center" wrapText="1"/>
    </xf>
    <xf numFmtId="49" fontId="2" fillId="24" borderId="3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24" borderId="2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1" fontId="3" fillId="11" borderId="30" xfId="0" applyNumberFormat="1" applyFont="1" applyFill="1" applyBorder="1" applyAlignment="1">
      <alignment horizontal="center" vertical="center" wrapText="1"/>
    </xf>
    <xf numFmtId="41" fontId="3" fillId="11" borderId="22" xfId="0" applyNumberFormat="1" applyFont="1" applyFill="1" applyBorder="1" applyAlignment="1">
      <alignment horizontal="center" vertical="center" wrapText="1"/>
    </xf>
    <xf numFmtId="41" fontId="3" fillId="11" borderId="30" xfId="0" applyNumberFormat="1" applyFont="1" applyFill="1" applyBorder="1" applyAlignment="1">
      <alignment horizontal="center" vertical="center"/>
    </xf>
    <xf numFmtId="41" fontId="3" fillId="25" borderId="30" xfId="0" applyNumberFormat="1" applyFont="1" applyFill="1" applyBorder="1" applyAlignment="1">
      <alignment horizontal="center" vertical="center" wrapText="1"/>
    </xf>
    <xf numFmtId="41" fontId="3" fillId="25" borderId="22" xfId="0" applyNumberFormat="1" applyFont="1" applyFill="1" applyBorder="1" applyAlignment="1">
      <alignment horizontal="center" vertical="center" wrapText="1"/>
    </xf>
    <xf numFmtId="41" fontId="3" fillId="25" borderId="30" xfId="0" applyNumberFormat="1" applyFont="1" applyFill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2" fillId="0" borderId="31" xfId="0" applyNumberFormat="1" applyFont="1" applyBorder="1" applyAlignment="1">
      <alignment horizontal="center" vertical="center"/>
    </xf>
    <xf numFmtId="41" fontId="2" fillId="0" borderId="39" xfId="0" applyNumberFormat="1" applyFont="1" applyBorder="1" applyAlignment="1">
      <alignment horizontal="center" vertical="center" wrapText="1"/>
    </xf>
    <xf numFmtId="41" fontId="2" fillId="0" borderId="32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 wrapText="1"/>
    </xf>
    <xf numFmtId="41" fontId="2" fillId="0" borderId="33" xfId="0" applyNumberFormat="1" applyFont="1" applyBorder="1" applyAlignment="1">
      <alignment horizontal="center" vertical="center"/>
    </xf>
    <xf numFmtId="41" fontId="2" fillId="0" borderId="33" xfId="0" applyNumberFormat="1" applyFont="1" applyBorder="1" applyAlignment="1">
      <alignment horizontal="center" vertical="center" wrapText="1"/>
    </xf>
    <xf numFmtId="41" fontId="2" fillId="0" borderId="41" xfId="0" applyNumberFormat="1" applyFont="1" applyBorder="1" applyAlignment="1">
      <alignment horizontal="center" vertical="center" wrapText="1"/>
    </xf>
    <xf numFmtId="41" fontId="2" fillId="0" borderId="34" xfId="0" applyNumberFormat="1" applyFont="1" applyBorder="1" applyAlignment="1">
      <alignment horizontal="center" vertical="center"/>
    </xf>
    <xf numFmtId="41" fontId="2" fillId="24" borderId="30" xfId="0" applyNumberFormat="1" applyFont="1" applyFill="1" applyBorder="1" applyAlignment="1">
      <alignment horizontal="center" vertical="center" wrapText="1"/>
    </xf>
    <xf numFmtId="41" fontId="2" fillId="0" borderId="30" xfId="0" applyNumberFormat="1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41" fontId="3" fillId="25" borderId="23" xfId="0" applyNumberFormat="1" applyFont="1" applyFill="1" applyBorder="1" applyAlignment="1">
      <alignment horizontal="center" vertical="center" wrapText="1"/>
    </xf>
    <xf numFmtId="41" fontId="2" fillId="0" borderId="26" xfId="0" applyNumberFormat="1" applyFont="1" applyBorder="1" applyAlignment="1">
      <alignment horizontal="center" vertical="center" wrapText="1"/>
    </xf>
    <xf numFmtId="41" fontId="2" fillId="0" borderId="25" xfId="0" applyNumberFormat="1" applyFont="1" applyBorder="1" applyAlignment="1">
      <alignment horizontal="center" vertical="center" wrapText="1"/>
    </xf>
    <xf numFmtId="41" fontId="2" fillId="0" borderId="36" xfId="0" applyNumberFormat="1" applyFont="1" applyBorder="1" applyAlignment="1">
      <alignment horizontal="center" vertical="center"/>
    </xf>
    <xf numFmtId="41" fontId="3" fillId="11" borderId="23" xfId="0" applyNumberFormat="1" applyFont="1" applyFill="1" applyBorder="1" applyAlignment="1">
      <alignment horizontal="center" vertical="center" wrapText="1"/>
    </xf>
    <xf numFmtId="41" fontId="2" fillId="0" borderId="23" xfId="0" applyNumberFormat="1" applyFont="1" applyFill="1" applyBorder="1" applyAlignment="1">
      <alignment horizontal="center" vertical="center" wrapText="1"/>
    </xf>
    <xf numFmtId="41" fontId="2" fillId="0" borderId="23" xfId="0" applyNumberFormat="1" applyFont="1" applyBorder="1" applyAlignment="1">
      <alignment horizontal="center" vertical="center" wrapText="1"/>
    </xf>
    <xf numFmtId="41" fontId="2" fillId="0" borderId="30" xfId="0" applyNumberFormat="1" applyFont="1" applyBorder="1" applyAlignment="1">
      <alignment horizontal="center" vertical="center"/>
    </xf>
    <xf numFmtId="41" fontId="2" fillId="0" borderId="42" xfId="0" applyNumberFormat="1" applyFont="1" applyBorder="1" applyAlignment="1">
      <alignment horizontal="center" vertical="center" wrapText="1"/>
    </xf>
    <xf numFmtId="41" fontId="2" fillId="0" borderId="35" xfId="0" applyNumberFormat="1" applyFont="1" applyBorder="1" applyAlignment="1">
      <alignment horizontal="center" vertical="center"/>
    </xf>
    <xf numFmtId="41" fontId="2" fillId="0" borderId="43" xfId="0" applyNumberFormat="1" applyFont="1" applyFill="1" applyBorder="1" applyAlignment="1">
      <alignment horizontal="center" vertical="center" wrapText="1"/>
    </xf>
    <xf numFmtId="41" fontId="2" fillId="0" borderId="27" xfId="0" applyNumberFormat="1" applyFont="1" applyBorder="1" applyAlignment="1">
      <alignment horizontal="center" vertical="center" wrapText="1"/>
    </xf>
    <xf numFmtId="41" fontId="2" fillId="0" borderId="27" xfId="0" applyNumberFormat="1" applyFont="1" applyFill="1" applyBorder="1" applyAlignment="1">
      <alignment horizontal="center" vertical="center" wrapText="1"/>
    </xf>
    <xf numFmtId="41" fontId="2" fillId="0" borderId="37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44" xfId="0" applyNumberFormat="1" applyFont="1" applyBorder="1" applyAlignment="1">
      <alignment horizontal="center" vertical="center" wrapText="1"/>
    </xf>
    <xf numFmtId="41" fontId="2" fillId="0" borderId="34" xfId="0" applyNumberFormat="1" applyFont="1" applyBorder="1" applyAlignment="1">
      <alignment horizontal="center" vertical="center" wrapText="1"/>
    </xf>
    <xf numFmtId="41" fontId="2" fillId="0" borderId="36" xfId="0" applyNumberFormat="1" applyFont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21" xfId="0" applyNumberFormat="1" applyFont="1" applyBorder="1" applyAlignment="1">
      <alignment horizontal="center" vertical="center" wrapText="1"/>
    </xf>
    <xf numFmtId="41" fontId="3" fillId="25" borderId="28" xfId="0" applyNumberFormat="1" applyFont="1" applyFill="1" applyBorder="1" applyAlignment="1">
      <alignment horizontal="center" vertical="center" wrapText="1"/>
    </xf>
    <xf numFmtId="41" fontId="2" fillId="0" borderId="26" xfId="0" applyNumberFormat="1" applyFont="1" applyFill="1" applyBorder="1" applyAlignment="1">
      <alignment horizontal="center" vertical="center" wrapText="1"/>
    </xf>
    <xf numFmtId="41" fontId="2" fillId="0" borderId="29" xfId="0" applyNumberFormat="1" applyFont="1" applyBorder="1" applyAlignment="1">
      <alignment horizontal="center" vertical="center" wrapText="1"/>
    </xf>
    <xf numFmtId="41" fontId="2" fillId="0" borderId="29" xfId="0" applyNumberFormat="1" applyFont="1" applyFill="1" applyBorder="1" applyAlignment="1">
      <alignment horizontal="center" vertical="center" wrapText="1"/>
    </xf>
    <xf numFmtId="41" fontId="2" fillId="0" borderId="25" xfId="0" applyNumberFormat="1" applyFont="1" applyFill="1" applyBorder="1" applyAlignment="1">
      <alignment horizontal="center" vertical="center" wrapText="1"/>
    </xf>
    <xf numFmtId="41" fontId="2" fillId="24" borderId="20" xfId="0" applyNumberFormat="1" applyFont="1" applyFill="1" applyBorder="1" applyAlignment="1">
      <alignment horizontal="center" vertical="center" wrapText="1"/>
    </xf>
    <xf numFmtId="41" fontId="2" fillId="0" borderId="32" xfId="0" applyNumberFormat="1" applyFont="1" applyFill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 wrapText="1"/>
    </xf>
    <xf numFmtId="41" fontId="2" fillId="0" borderId="22" xfId="0" applyNumberFormat="1" applyFont="1" applyBorder="1" applyAlignment="1">
      <alignment horizontal="center" vertical="center" wrapText="1"/>
    </xf>
    <xf numFmtId="41" fontId="6" fillId="20" borderId="23" xfId="0" applyNumberFormat="1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left" vertical="center" wrapText="1"/>
    </xf>
    <xf numFmtId="0" fontId="3" fillId="22" borderId="22" xfId="0" applyFont="1" applyFill="1" applyBorder="1" applyAlignment="1">
      <alignment horizontal="left" vertical="center" wrapText="1"/>
    </xf>
    <xf numFmtId="41" fontId="3" fillId="11" borderId="23" xfId="0" applyNumberFormat="1" applyFont="1" applyFill="1" applyBorder="1" applyAlignment="1">
      <alignment horizontal="center" vertical="center"/>
    </xf>
    <xf numFmtId="41" fontId="3" fillId="25" borderId="23" xfId="0" applyNumberFormat="1" applyFont="1" applyFill="1" applyBorder="1" applyAlignment="1">
      <alignment horizontal="center" vertical="center"/>
    </xf>
    <xf numFmtId="41" fontId="3" fillId="25" borderId="21" xfId="0" applyNumberFormat="1" applyFont="1" applyFill="1" applyBorder="1" applyAlignment="1">
      <alignment horizontal="center" vertical="center" wrapText="1"/>
    </xf>
    <xf numFmtId="41" fontId="3" fillId="25" borderId="31" xfId="0" applyNumberFormat="1" applyFont="1" applyFill="1" applyBorder="1" applyAlignment="1">
      <alignment horizontal="center" vertical="center" wrapText="1"/>
    </xf>
    <xf numFmtId="41" fontId="3" fillId="25" borderId="35" xfId="0" applyNumberFormat="1" applyFont="1" applyFill="1" applyBorder="1" applyAlignment="1">
      <alignment horizontal="center" vertical="center" wrapText="1"/>
    </xf>
    <xf numFmtId="41" fontId="2" fillId="0" borderId="33" xfId="0" applyNumberFormat="1" applyFont="1" applyFill="1" applyBorder="1" applyAlignment="1">
      <alignment horizontal="center" vertical="center" wrapText="1"/>
    </xf>
    <xf numFmtId="41" fontId="2" fillId="0" borderId="35" xfId="0" applyNumberFormat="1" applyFont="1" applyFill="1" applyBorder="1" applyAlignment="1">
      <alignment horizontal="center" vertical="center" wrapText="1"/>
    </xf>
    <xf numFmtId="41" fontId="2" fillId="24" borderId="33" xfId="0" applyNumberFormat="1" applyFont="1" applyFill="1" applyBorder="1" applyAlignment="1">
      <alignment horizontal="center" vertical="center"/>
    </xf>
    <xf numFmtId="0" fontId="3" fillId="22" borderId="45" xfId="0" applyFont="1" applyFill="1" applyBorder="1" applyAlignment="1">
      <alignment horizontal="left" vertical="center" wrapText="1"/>
    </xf>
    <xf numFmtId="0" fontId="3" fillId="22" borderId="4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1" fontId="2" fillId="0" borderId="31" xfId="0" applyNumberFormat="1" applyFont="1" applyBorder="1" applyAlignment="1">
      <alignment horizontal="center" vertical="center" wrapText="1"/>
    </xf>
    <xf numFmtId="41" fontId="2" fillId="0" borderId="31" xfId="0" applyNumberFormat="1" applyFont="1" applyFill="1" applyBorder="1" applyAlignment="1">
      <alignment horizontal="center" vertical="center" wrapText="1"/>
    </xf>
    <xf numFmtId="41" fontId="2" fillId="0" borderId="32" xfId="0" applyNumberFormat="1" applyFont="1" applyFill="1" applyBorder="1" applyAlignment="1">
      <alignment horizontal="center" vertical="center" wrapText="1"/>
    </xf>
    <xf numFmtId="41" fontId="2" fillId="0" borderId="35" xfId="0" applyNumberFormat="1" applyFont="1" applyBorder="1" applyAlignment="1">
      <alignment horizontal="center" vertical="center" wrapText="1"/>
    </xf>
    <xf numFmtId="41" fontId="2" fillId="24" borderId="44" xfId="0" applyNumberFormat="1" applyFont="1" applyFill="1" applyBorder="1" applyAlignment="1">
      <alignment horizontal="center" vertical="center" wrapText="1"/>
    </xf>
    <xf numFmtId="41" fontId="2" fillId="24" borderId="32" xfId="0" applyNumberFormat="1" applyFont="1" applyFill="1" applyBorder="1" applyAlignment="1">
      <alignment horizontal="center" vertical="center" wrapText="1"/>
    </xf>
    <xf numFmtId="41" fontId="2" fillId="0" borderId="44" xfId="0" applyNumberFormat="1" applyFont="1" applyBorder="1" applyAlignment="1">
      <alignment horizontal="center" vertical="center"/>
    </xf>
    <xf numFmtId="0" fontId="9" fillId="11" borderId="0" xfId="0" applyFont="1" applyFill="1" applyAlignment="1">
      <alignment/>
    </xf>
    <xf numFmtId="0" fontId="9" fillId="0" borderId="38" xfId="0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11" borderId="35" xfId="0" applyNumberFormat="1" applyFont="1" applyFill="1" applyBorder="1" applyAlignment="1">
      <alignment horizontal="center" vertical="center" wrapText="1"/>
    </xf>
    <xf numFmtId="41" fontId="2" fillId="0" borderId="46" xfId="0" applyNumberFormat="1" applyFont="1" applyFill="1" applyBorder="1" applyAlignment="1">
      <alignment horizontal="center" vertical="center" wrapText="1"/>
    </xf>
    <xf numFmtId="41" fontId="2" fillId="0" borderId="44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24" borderId="44" xfId="0" applyNumberFormat="1" applyFont="1" applyFill="1" applyBorder="1" applyAlignment="1">
      <alignment horizontal="center" vertical="center" wrapText="1"/>
    </xf>
    <xf numFmtId="41" fontId="3" fillId="24" borderId="44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1" fontId="2" fillId="24" borderId="43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22" borderId="3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1" fontId="3" fillId="25" borderId="24" xfId="0" applyNumberFormat="1" applyFont="1" applyFill="1" applyBorder="1" applyAlignment="1">
      <alignment horizontal="center" vertical="center" wrapText="1"/>
    </xf>
    <xf numFmtId="41" fontId="3" fillId="24" borderId="43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3" fillId="22" borderId="33" xfId="0" applyFont="1" applyFill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1" fontId="2" fillId="0" borderId="3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20" borderId="2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/>
    </xf>
    <xf numFmtId="0" fontId="3" fillId="21" borderId="21" xfId="0" applyFont="1" applyFill="1" applyBorder="1" applyAlignment="1">
      <alignment horizontal="center" vertical="center" wrapText="1"/>
    </xf>
    <xf numFmtId="0" fontId="3" fillId="21" borderId="35" xfId="0" applyFont="1" applyFill="1" applyBorder="1" applyAlignment="1">
      <alignment horizontal="center" vertical="center" wrapText="1"/>
    </xf>
    <xf numFmtId="49" fontId="10" fillId="21" borderId="45" xfId="0" applyNumberFormat="1" applyFont="1" applyFill="1" applyBorder="1" applyAlignment="1">
      <alignment horizontal="center" vertical="center"/>
    </xf>
    <xf numFmtId="49" fontId="12" fillId="21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BreakPreview" zoomScale="80" zoomScaleSheetLayoutView="80" zoomScalePageLayoutView="0" workbookViewId="0" topLeftCell="A112">
      <selection activeCell="G115" sqref="G115"/>
    </sheetView>
  </sheetViews>
  <sheetFormatPr defaultColWidth="9.140625" defaultRowHeight="12.75"/>
  <cols>
    <col min="1" max="1" width="9.140625" style="74" customWidth="1"/>
    <col min="2" max="2" width="6.28125" style="75" customWidth="1"/>
    <col min="3" max="3" width="8.8515625" style="75" customWidth="1"/>
    <col min="4" max="4" width="7.7109375" style="78" customWidth="1"/>
    <col min="5" max="5" width="54.140625" style="79" customWidth="1"/>
    <col min="6" max="6" width="16.00390625" style="96" customWidth="1"/>
    <col min="7" max="7" width="18.8515625" style="74" customWidth="1"/>
    <col min="8" max="8" width="15.57421875" style="74" customWidth="1"/>
    <col min="9" max="16384" width="9.140625" style="74" customWidth="1"/>
  </cols>
  <sheetData>
    <row r="1" spans="2:5" ht="12.75">
      <c r="B1" s="196"/>
      <c r="C1" s="197"/>
      <c r="D1" s="197"/>
      <c r="E1" s="197"/>
    </row>
    <row r="2" spans="2:7" ht="13.5">
      <c r="B2" s="197"/>
      <c r="C2" s="197"/>
      <c r="D2" s="197"/>
      <c r="E2" s="197"/>
      <c r="G2" s="76" t="s">
        <v>142</v>
      </c>
    </row>
    <row r="3" spans="2:7" ht="13.5">
      <c r="B3" s="197"/>
      <c r="C3" s="197"/>
      <c r="D3" s="197"/>
      <c r="E3" s="197"/>
      <c r="G3" s="77" t="s">
        <v>167</v>
      </c>
    </row>
    <row r="4" spans="2:7" ht="13.5">
      <c r="B4" s="197"/>
      <c r="C4" s="197"/>
      <c r="D4" s="197"/>
      <c r="E4" s="197"/>
      <c r="G4" s="77" t="s">
        <v>141</v>
      </c>
    </row>
    <row r="5" spans="2:7" ht="13.5">
      <c r="B5" s="197"/>
      <c r="C5" s="197"/>
      <c r="D5" s="197"/>
      <c r="E5" s="197"/>
      <c r="G5" s="77" t="s">
        <v>94</v>
      </c>
    </row>
    <row r="6" spans="2:7" ht="4.5" customHeight="1">
      <c r="B6" s="196"/>
      <c r="C6" s="196"/>
      <c r="D6" s="198"/>
      <c r="E6" s="199"/>
      <c r="F6" s="199"/>
      <c r="G6" s="197"/>
    </row>
    <row r="7" spans="2:8" ht="19.5" customHeight="1">
      <c r="B7" s="194" t="s">
        <v>164</v>
      </c>
      <c r="C7" s="195"/>
      <c r="D7" s="195"/>
      <c r="E7" s="195"/>
      <c r="F7" s="195"/>
      <c r="G7" s="195"/>
      <c r="H7" s="170"/>
    </row>
    <row r="8" spans="2:8" s="80" customFormat="1" ht="19.5" customHeight="1" thickBot="1">
      <c r="B8" s="81"/>
      <c r="C8" s="82"/>
      <c r="D8" s="82"/>
      <c r="E8" s="82"/>
      <c r="F8" s="97"/>
      <c r="G8" s="83" t="s">
        <v>96</v>
      </c>
      <c r="H8" s="171"/>
    </row>
    <row r="9" spans="2:8" ht="14.25" thickBot="1">
      <c r="B9" s="200" t="s">
        <v>0</v>
      </c>
      <c r="C9" s="200" t="s">
        <v>93</v>
      </c>
      <c r="D9" s="200" t="s">
        <v>1</v>
      </c>
      <c r="E9" s="200" t="s">
        <v>2</v>
      </c>
      <c r="F9" s="203" t="s">
        <v>165</v>
      </c>
      <c r="G9" s="205" t="s">
        <v>166</v>
      </c>
      <c r="H9" s="206"/>
    </row>
    <row r="10" spans="1:8" ht="32.25" thickBot="1">
      <c r="A10" s="84"/>
      <c r="B10" s="201"/>
      <c r="C10" s="201"/>
      <c r="D10" s="201"/>
      <c r="E10" s="202"/>
      <c r="F10" s="204"/>
      <c r="G10" s="16" t="s">
        <v>140</v>
      </c>
      <c r="H10" s="15" t="s">
        <v>168</v>
      </c>
    </row>
    <row r="11" spans="1:8" ht="13.5" thickBot="1">
      <c r="A11" s="84"/>
      <c r="B11" s="46">
        <v>1</v>
      </c>
      <c r="C11" s="46">
        <v>2</v>
      </c>
      <c r="D11" s="31">
        <v>3</v>
      </c>
      <c r="E11" s="19">
        <v>4</v>
      </c>
      <c r="F11" s="46">
        <v>5</v>
      </c>
      <c r="G11" s="17">
        <v>6</v>
      </c>
      <c r="H11" s="95">
        <v>7</v>
      </c>
    </row>
    <row r="12" spans="1:8" ht="24" customHeight="1" thickBot="1">
      <c r="A12" s="84"/>
      <c r="B12" s="65" t="s">
        <v>97</v>
      </c>
      <c r="C12" s="47"/>
      <c r="D12" s="32"/>
      <c r="E12" s="21" t="s">
        <v>3</v>
      </c>
      <c r="F12" s="101">
        <f aca="true" t="shared" si="0" ref="F12:H13">SUM(F13)</f>
        <v>3700</v>
      </c>
      <c r="G12" s="101">
        <f t="shared" si="0"/>
        <v>3700</v>
      </c>
      <c r="H12" s="101">
        <f t="shared" si="0"/>
        <v>0</v>
      </c>
    </row>
    <row r="13" spans="1:8" ht="24" customHeight="1" thickBot="1">
      <c r="A13" s="84"/>
      <c r="B13" s="47" t="s">
        <v>4</v>
      </c>
      <c r="C13" s="48" t="s">
        <v>98</v>
      </c>
      <c r="D13" s="32"/>
      <c r="E13" s="22" t="s">
        <v>5</v>
      </c>
      <c r="F13" s="104">
        <f t="shared" si="0"/>
        <v>3700</v>
      </c>
      <c r="G13" s="104">
        <f t="shared" si="0"/>
        <v>3700</v>
      </c>
      <c r="H13" s="104">
        <f t="shared" si="0"/>
        <v>0</v>
      </c>
    </row>
    <row r="14" spans="1:8" ht="63.75" thickBot="1">
      <c r="A14" s="84"/>
      <c r="B14" s="49" t="s">
        <v>4</v>
      </c>
      <c r="C14" s="49" t="s">
        <v>4</v>
      </c>
      <c r="D14" s="33" t="s">
        <v>11</v>
      </c>
      <c r="E14" s="23" t="s">
        <v>100</v>
      </c>
      <c r="F14" s="139">
        <v>3700</v>
      </c>
      <c r="G14" s="108">
        <v>3700</v>
      </c>
      <c r="H14" s="109">
        <v>0</v>
      </c>
    </row>
    <row r="15" spans="1:8" ht="24" customHeight="1" thickBot="1">
      <c r="A15" s="84"/>
      <c r="B15" s="65" t="s">
        <v>6</v>
      </c>
      <c r="C15" s="47"/>
      <c r="D15" s="32"/>
      <c r="E15" s="150" t="s">
        <v>7</v>
      </c>
      <c r="F15" s="101">
        <f>SUM(F16)</f>
        <v>791897</v>
      </c>
      <c r="G15" s="101">
        <f>SUM(G16)</f>
        <v>51842</v>
      </c>
      <c r="H15" s="152">
        <f>SUM(H16)</f>
        <v>740055</v>
      </c>
    </row>
    <row r="16" spans="1:8" ht="24" customHeight="1" thickBot="1">
      <c r="A16" s="84"/>
      <c r="B16" s="47" t="s">
        <v>4</v>
      </c>
      <c r="C16" s="48" t="s">
        <v>8</v>
      </c>
      <c r="D16" s="32"/>
      <c r="E16" s="151" t="s">
        <v>9</v>
      </c>
      <c r="F16" s="104">
        <f>SUM(F17:F21)</f>
        <v>791897</v>
      </c>
      <c r="G16" s="104">
        <f>SUM(G17:G21)</f>
        <v>51842</v>
      </c>
      <c r="H16" s="153">
        <f>SUM(H17:H21)</f>
        <v>740055</v>
      </c>
    </row>
    <row r="17" spans="1:8" ht="31.5">
      <c r="A17" s="84"/>
      <c r="B17" s="50" t="s">
        <v>4</v>
      </c>
      <c r="C17" s="50" t="s">
        <v>4</v>
      </c>
      <c r="D17" s="34" t="s">
        <v>10</v>
      </c>
      <c r="E17" s="70" t="s">
        <v>101</v>
      </c>
      <c r="F17" s="135">
        <v>26252</v>
      </c>
      <c r="G17" s="135">
        <v>26252</v>
      </c>
      <c r="H17" s="111">
        <v>0</v>
      </c>
    </row>
    <row r="18" spans="1:8" ht="63">
      <c r="A18" s="84"/>
      <c r="B18" s="51"/>
      <c r="C18" s="51"/>
      <c r="D18" s="35" t="s">
        <v>11</v>
      </c>
      <c r="E18" s="71" t="s">
        <v>144</v>
      </c>
      <c r="F18" s="114">
        <v>17290</v>
      </c>
      <c r="G18" s="114">
        <v>17290</v>
      </c>
      <c r="H18" s="113">
        <v>0</v>
      </c>
    </row>
    <row r="19" spans="1:8" ht="31.5">
      <c r="A19" s="84"/>
      <c r="B19" s="51"/>
      <c r="C19" s="51"/>
      <c r="D19" s="35" t="s">
        <v>125</v>
      </c>
      <c r="E19" s="71" t="s">
        <v>135</v>
      </c>
      <c r="F19" s="114">
        <v>740055</v>
      </c>
      <c r="G19" s="114">
        <v>0</v>
      </c>
      <c r="H19" s="114">
        <v>740055</v>
      </c>
    </row>
    <row r="20" spans="1:8" ht="27" customHeight="1">
      <c r="A20" s="84"/>
      <c r="B20" s="51"/>
      <c r="C20" s="51"/>
      <c r="D20" s="34" t="s">
        <v>12</v>
      </c>
      <c r="E20" s="71" t="s">
        <v>102</v>
      </c>
      <c r="F20" s="114">
        <v>3800</v>
      </c>
      <c r="G20" s="114">
        <v>3800</v>
      </c>
      <c r="H20" s="113">
        <v>0</v>
      </c>
    </row>
    <row r="21" spans="1:8" ht="19.5" customHeight="1" thickBot="1">
      <c r="A21" s="84"/>
      <c r="B21" s="52"/>
      <c r="C21" s="52"/>
      <c r="D21" s="36" t="s">
        <v>120</v>
      </c>
      <c r="E21" s="72" t="s">
        <v>104</v>
      </c>
      <c r="F21" s="136">
        <v>4500</v>
      </c>
      <c r="G21" s="136">
        <v>4500</v>
      </c>
      <c r="H21" s="116">
        <v>0</v>
      </c>
    </row>
    <row r="22" spans="1:8" ht="21.75" customHeight="1" thickBot="1">
      <c r="A22" s="84"/>
      <c r="B22" s="65" t="s">
        <v>13</v>
      </c>
      <c r="C22" s="47"/>
      <c r="D22" s="32"/>
      <c r="E22" s="21" t="s">
        <v>14</v>
      </c>
      <c r="F22" s="101">
        <f>SUM(F23)</f>
        <v>1000</v>
      </c>
      <c r="G22" s="102">
        <f>SUM(G23)</f>
        <v>1000</v>
      </c>
      <c r="H22" s="103">
        <v>0</v>
      </c>
    </row>
    <row r="23" spans="1:8" ht="26.25" customHeight="1" thickBot="1">
      <c r="A23" s="84"/>
      <c r="B23" s="47"/>
      <c r="C23" s="48" t="s">
        <v>15</v>
      </c>
      <c r="D23" s="32"/>
      <c r="E23" s="22" t="s">
        <v>16</v>
      </c>
      <c r="F23" s="104">
        <f>SUM(F24)</f>
        <v>1000</v>
      </c>
      <c r="G23" s="104">
        <f>SUM(G24)</f>
        <v>1000</v>
      </c>
      <c r="H23" s="104">
        <f>SUM(H24)</f>
        <v>0</v>
      </c>
    </row>
    <row r="24" spans="1:8" ht="48" thickBot="1">
      <c r="A24" s="84"/>
      <c r="B24" s="49"/>
      <c r="C24" s="49"/>
      <c r="D24" s="33" t="s">
        <v>17</v>
      </c>
      <c r="E24" s="26" t="s">
        <v>18</v>
      </c>
      <c r="F24" s="117">
        <v>1000</v>
      </c>
      <c r="G24" s="108">
        <v>1000</v>
      </c>
      <c r="H24" s="109">
        <v>0</v>
      </c>
    </row>
    <row r="25" spans="1:8" ht="16.5" thickBot="1">
      <c r="A25" s="84"/>
      <c r="B25" s="65" t="s">
        <v>19</v>
      </c>
      <c r="C25" s="47"/>
      <c r="D25" s="32"/>
      <c r="E25" s="21" t="s">
        <v>20</v>
      </c>
      <c r="F25" s="102">
        <f>SUM(F26,F28)</f>
        <v>264135</v>
      </c>
      <c r="G25" s="101">
        <f>SUM(G26,G28)</f>
        <v>264135</v>
      </c>
      <c r="H25" s="101">
        <f>SUM(H26,H28)</f>
        <v>0</v>
      </c>
    </row>
    <row r="26" spans="1:8" ht="24" customHeight="1" thickBot="1">
      <c r="A26" s="84"/>
      <c r="B26" s="47" t="s">
        <v>4</v>
      </c>
      <c r="C26" s="48" t="s">
        <v>21</v>
      </c>
      <c r="D26" s="32"/>
      <c r="E26" s="22" t="s">
        <v>22</v>
      </c>
      <c r="F26" s="104">
        <f>SUM(F27)</f>
        <v>110135</v>
      </c>
      <c r="G26" s="104">
        <f>SUM(G27)</f>
        <v>110135</v>
      </c>
      <c r="H26" s="104">
        <f>SUM(H27)</f>
        <v>0</v>
      </c>
    </row>
    <row r="27" spans="1:8" ht="46.5" customHeight="1" thickBot="1">
      <c r="A27" s="84"/>
      <c r="B27" s="53"/>
      <c r="C27" s="53"/>
      <c r="D27" s="37" t="s">
        <v>27</v>
      </c>
      <c r="E27" s="27" t="s">
        <v>103</v>
      </c>
      <c r="F27" s="118">
        <v>110135</v>
      </c>
      <c r="G27" s="119">
        <v>110135</v>
      </c>
      <c r="H27" s="111">
        <v>0</v>
      </c>
    </row>
    <row r="28" spans="1:8" ht="24" customHeight="1" thickBot="1">
      <c r="A28" s="84"/>
      <c r="B28" s="47"/>
      <c r="C28" s="48" t="s">
        <v>23</v>
      </c>
      <c r="D28" s="38"/>
      <c r="E28" s="22" t="s">
        <v>24</v>
      </c>
      <c r="F28" s="120">
        <f>SUM(F29:F30)</f>
        <v>154000</v>
      </c>
      <c r="G28" s="120">
        <f>SUM(G29:G30)</f>
        <v>154000</v>
      </c>
      <c r="H28" s="120">
        <f>SUM(H29:H30)</f>
        <v>0</v>
      </c>
    </row>
    <row r="29" spans="1:8" ht="21.75" customHeight="1">
      <c r="A29" s="84"/>
      <c r="B29" s="50"/>
      <c r="C29" s="51"/>
      <c r="D29" s="34" t="s">
        <v>12</v>
      </c>
      <c r="E29" s="24" t="s">
        <v>102</v>
      </c>
      <c r="F29" s="121">
        <v>4000</v>
      </c>
      <c r="G29" s="121">
        <v>4000</v>
      </c>
      <c r="H29" s="113">
        <v>0</v>
      </c>
    </row>
    <row r="30" spans="1:8" ht="19.5" customHeight="1" thickBot="1">
      <c r="A30" s="84"/>
      <c r="B30" s="49"/>
      <c r="C30" s="49"/>
      <c r="D30" s="33" t="s">
        <v>120</v>
      </c>
      <c r="E30" s="23" t="s">
        <v>104</v>
      </c>
      <c r="F30" s="122">
        <v>150000</v>
      </c>
      <c r="G30" s="122">
        <v>150000</v>
      </c>
      <c r="H30" s="123">
        <v>0</v>
      </c>
    </row>
    <row r="31" spans="1:8" ht="32.25" thickBot="1">
      <c r="A31" s="84"/>
      <c r="B31" s="65" t="s">
        <v>25</v>
      </c>
      <c r="C31" s="58"/>
      <c r="D31" s="44"/>
      <c r="E31" s="21" t="s">
        <v>151</v>
      </c>
      <c r="F31" s="124">
        <f aca="true" t="shared" si="1" ref="F31:H32">SUM(F32)</f>
        <v>3172</v>
      </c>
      <c r="G31" s="124">
        <f t="shared" si="1"/>
        <v>3172</v>
      </c>
      <c r="H31" s="124">
        <f t="shared" si="1"/>
        <v>0</v>
      </c>
    </row>
    <row r="32" spans="1:8" ht="32.25" thickBot="1">
      <c r="A32" s="84"/>
      <c r="B32" s="58"/>
      <c r="C32" s="48" t="s">
        <v>26</v>
      </c>
      <c r="D32" s="44"/>
      <c r="E32" s="22" t="s">
        <v>152</v>
      </c>
      <c r="F32" s="120">
        <f t="shared" si="1"/>
        <v>3172</v>
      </c>
      <c r="G32" s="120">
        <f t="shared" si="1"/>
        <v>3172</v>
      </c>
      <c r="H32" s="120">
        <f t="shared" si="1"/>
        <v>0</v>
      </c>
    </row>
    <row r="33" spans="1:8" ht="48" thickBot="1">
      <c r="A33" s="84"/>
      <c r="B33" s="58"/>
      <c r="C33" s="58"/>
      <c r="D33" s="44" t="s">
        <v>27</v>
      </c>
      <c r="E33" s="64" t="s">
        <v>103</v>
      </c>
      <c r="F33" s="125">
        <v>3172</v>
      </c>
      <c r="G33" s="126">
        <v>3172</v>
      </c>
      <c r="H33" s="127">
        <v>0</v>
      </c>
    </row>
    <row r="34" spans="1:8" ht="48" thickBot="1">
      <c r="A34" s="84"/>
      <c r="B34" s="65" t="s">
        <v>28</v>
      </c>
      <c r="C34" s="47"/>
      <c r="D34" s="38"/>
      <c r="E34" s="21" t="s">
        <v>29</v>
      </c>
      <c r="F34" s="101">
        <f>SUM(F35+F38+F44+F53+F57+F60)</f>
        <v>10223464</v>
      </c>
      <c r="G34" s="101">
        <f>SUM(G35,G38,G44,G53,G57,G60)</f>
        <v>10223464</v>
      </c>
      <c r="H34" s="101">
        <f>SUM(H35,H38,H44,H53,H57,H60)</f>
        <v>0</v>
      </c>
    </row>
    <row r="35" spans="1:8" ht="24" customHeight="1" thickBot="1">
      <c r="A35" s="84"/>
      <c r="B35" s="47"/>
      <c r="C35" s="48" t="s">
        <v>30</v>
      </c>
      <c r="D35" s="38"/>
      <c r="E35" s="22" t="s">
        <v>31</v>
      </c>
      <c r="F35" s="104">
        <f>SUM(F36:F37)</f>
        <v>4500</v>
      </c>
      <c r="G35" s="104">
        <f>SUM(G36:G37)</f>
        <v>4500</v>
      </c>
      <c r="H35" s="104">
        <f>SUM(H36:H37)</f>
        <v>0</v>
      </c>
    </row>
    <row r="36" spans="1:8" ht="31.5">
      <c r="A36" s="84"/>
      <c r="B36" s="50"/>
      <c r="C36" s="50"/>
      <c r="D36" s="34" t="s">
        <v>32</v>
      </c>
      <c r="E36" s="24" t="s">
        <v>105</v>
      </c>
      <c r="F36" s="121">
        <v>3000</v>
      </c>
      <c r="G36" s="130">
        <v>3000</v>
      </c>
      <c r="H36" s="111">
        <v>0</v>
      </c>
    </row>
    <row r="37" spans="1:8" ht="23.25" customHeight="1" thickBot="1">
      <c r="A37" s="84"/>
      <c r="B37" s="52"/>
      <c r="C37" s="52"/>
      <c r="D37" s="39" t="s">
        <v>33</v>
      </c>
      <c r="E37" s="25" t="s">
        <v>122</v>
      </c>
      <c r="F37" s="131">
        <v>1500</v>
      </c>
      <c r="G37" s="132">
        <v>1500</v>
      </c>
      <c r="H37" s="116">
        <v>0</v>
      </c>
    </row>
    <row r="38" spans="1:8" ht="48" thickBot="1">
      <c r="A38" s="84"/>
      <c r="B38" s="63"/>
      <c r="C38" s="54" t="s">
        <v>34</v>
      </c>
      <c r="D38" s="40"/>
      <c r="E38" s="28" t="s">
        <v>35</v>
      </c>
      <c r="F38" s="120">
        <f>SUM(F39:F43)</f>
        <v>2442940</v>
      </c>
      <c r="G38" s="120">
        <f>SUM(G39:G43)</f>
        <v>2442940</v>
      </c>
      <c r="H38" s="120">
        <f>SUM(H39:H43)</f>
        <v>0</v>
      </c>
    </row>
    <row r="39" spans="1:8" ht="24" customHeight="1">
      <c r="A39" s="84"/>
      <c r="B39" s="50"/>
      <c r="C39" s="50" t="s">
        <v>36</v>
      </c>
      <c r="D39" s="34" t="s">
        <v>37</v>
      </c>
      <c r="E39" s="70" t="s">
        <v>109</v>
      </c>
      <c r="F39" s="110">
        <v>2257440</v>
      </c>
      <c r="G39" s="119">
        <v>2257440</v>
      </c>
      <c r="H39" s="111">
        <v>0</v>
      </c>
    </row>
    <row r="40" spans="1:8" ht="22.5" customHeight="1">
      <c r="A40" s="84"/>
      <c r="B40" s="51" t="s">
        <v>4</v>
      </c>
      <c r="C40" s="51" t="s">
        <v>4</v>
      </c>
      <c r="D40" s="35" t="s">
        <v>38</v>
      </c>
      <c r="E40" s="71" t="s">
        <v>108</v>
      </c>
      <c r="F40" s="112">
        <v>6000</v>
      </c>
      <c r="G40" s="133">
        <v>6000</v>
      </c>
      <c r="H40" s="113">
        <v>0</v>
      </c>
    </row>
    <row r="41" spans="1:8" ht="23.25" customHeight="1">
      <c r="A41" s="84"/>
      <c r="B41" s="51" t="s">
        <v>4</v>
      </c>
      <c r="C41" s="51" t="s">
        <v>4</v>
      </c>
      <c r="D41" s="35" t="s">
        <v>39</v>
      </c>
      <c r="E41" s="71" t="s">
        <v>107</v>
      </c>
      <c r="F41" s="112">
        <v>163000</v>
      </c>
      <c r="G41" s="133">
        <v>163000</v>
      </c>
      <c r="H41" s="113">
        <v>0</v>
      </c>
    </row>
    <row r="42" spans="1:8" ht="22.5" customHeight="1">
      <c r="A42" s="84"/>
      <c r="B42" s="51" t="s">
        <v>4</v>
      </c>
      <c r="C42" s="51" t="s">
        <v>4</v>
      </c>
      <c r="D42" s="35" t="s">
        <v>40</v>
      </c>
      <c r="E42" s="71" t="s">
        <v>106</v>
      </c>
      <c r="F42" s="112">
        <v>16000</v>
      </c>
      <c r="G42" s="133">
        <v>16000</v>
      </c>
      <c r="H42" s="113">
        <v>0</v>
      </c>
    </row>
    <row r="43" spans="1:8" ht="20.25" customHeight="1" thickBot="1">
      <c r="A43" s="84"/>
      <c r="B43" s="55" t="s">
        <v>4</v>
      </c>
      <c r="C43" s="55" t="s">
        <v>4</v>
      </c>
      <c r="D43" s="41" t="s">
        <v>33</v>
      </c>
      <c r="E43" s="73" t="s">
        <v>122</v>
      </c>
      <c r="F43" s="115">
        <v>500</v>
      </c>
      <c r="G43" s="134">
        <v>500</v>
      </c>
      <c r="H43" s="123">
        <v>0</v>
      </c>
    </row>
    <row r="44" spans="1:8" ht="63.75" thickBot="1">
      <c r="A44" s="84"/>
      <c r="B44" s="47" t="s">
        <v>4</v>
      </c>
      <c r="C44" s="48" t="s">
        <v>41</v>
      </c>
      <c r="D44" s="38"/>
      <c r="E44" s="22" t="s">
        <v>42</v>
      </c>
      <c r="F44" s="104">
        <f>SUM(F45:F52)</f>
        <v>2216000</v>
      </c>
      <c r="G44" s="104">
        <f>SUM(G45:G52)</f>
        <v>2216000</v>
      </c>
      <c r="H44" s="104">
        <f>SUM(H45:H52)</f>
        <v>0</v>
      </c>
    </row>
    <row r="45" spans="1:8" ht="24" customHeight="1">
      <c r="A45" s="84"/>
      <c r="B45" s="50" t="s">
        <v>4</v>
      </c>
      <c r="C45" s="50" t="s">
        <v>4</v>
      </c>
      <c r="D45" s="34" t="s">
        <v>37</v>
      </c>
      <c r="E45" s="24" t="s">
        <v>109</v>
      </c>
      <c r="F45" s="135">
        <v>1410000</v>
      </c>
      <c r="G45" s="119">
        <v>1410000</v>
      </c>
      <c r="H45" s="111">
        <v>0</v>
      </c>
    </row>
    <row r="46" spans="1:8" ht="23.25" customHeight="1">
      <c r="A46" s="84"/>
      <c r="B46" s="51" t="s">
        <v>4</v>
      </c>
      <c r="C46" s="51"/>
      <c r="D46" s="35" t="s">
        <v>38</v>
      </c>
      <c r="E46" s="20" t="s">
        <v>108</v>
      </c>
      <c r="F46" s="114">
        <v>90000</v>
      </c>
      <c r="G46" s="133">
        <v>90000</v>
      </c>
      <c r="H46" s="113">
        <v>0</v>
      </c>
    </row>
    <row r="47" spans="1:8" ht="22.5" customHeight="1">
      <c r="A47" s="84"/>
      <c r="B47" s="51" t="s">
        <v>4</v>
      </c>
      <c r="C47" s="51" t="s">
        <v>4</v>
      </c>
      <c r="D47" s="35" t="s">
        <v>39</v>
      </c>
      <c r="E47" s="20" t="s">
        <v>110</v>
      </c>
      <c r="F47" s="114">
        <v>160000</v>
      </c>
      <c r="G47" s="133">
        <v>160000</v>
      </c>
      <c r="H47" s="113">
        <v>0</v>
      </c>
    </row>
    <row r="48" spans="1:8" ht="20.25" customHeight="1">
      <c r="A48" s="84"/>
      <c r="B48" s="51" t="s">
        <v>4</v>
      </c>
      <c r="C48" s="51" t="s">
        <v>4</v>
      </c>
      <c r="D48" s="35" t="s">
        <v>40</v>
      </c>
      <c r="E48" s="20" t="s">
        <v>106</v>
      </c>
      <c r="F48" s="114">
        <v>90000</v>
      </c>
      <c r="G48" s="133">
        <v>90000</v>
      </c>
      <c r="H48" s="113">
        <v>0</v>
      </c>
    </row>
    <row r="49" spans="1:8" ht="23.25" customHeight="1">
      <c r="A49" s="84"/>
      <c r="B49" s="51" t="s">
        <v>4</v>
      </c>
      <c r="C49" s="51" t="s">
        <v>4</v>
      </c>
      <c r="D49" s="35" t="s">
        <v>43</v>
      </c>
      <c r="E49" s="20" t="s">
        <v>111</v>
      </c>
      <c r="F49" s="114">
        <v>120000</v>
      </c>
      <c r="G49" s="133">
        <v>120000</v>
      </c>
      <c r="H49" s="113">
        <v>0</v>
      </c>
    </row>
    <row r="50" spans="1:8" ht="31.5">
      <c r="A50" s="84"/>
      <c r="B50" s="51" t="s">
        <v>4</v>
      </c>
      <c r="C50" s="51" t="s">
        <v>4</v>
      </c>
      <c r="D50" s="35" t="s">
        <v>44</v>
      </c>
      <c r="E50" s="20" t="s">
        <v>112</v>
      </c>
      <c r="F50" s="114">
        <v>1000</v>
      </c>
      <c r="G50" s="133">
        <v>1000</v>
      </c>
      <c r="H50" s="113">
        <v>0</v>
      </c>
    </row>
    <row r="51" spans="1:8" ht="22.5" customHeight="1">
      <c r="A51" s="84"/>
      <c r="B51" s="51" t="s">
        <v>4</v>
      </c>
      <c r="C51" s="51" t="s">
        <v>4</v>
      </c>
      <c r="D51" s="35" t="s">
        <v>45</v>
      </c>
      <c r="E51" s="20" t="s">
        <v>113</v>
      </c>
      <c r="F51" s="114">
        <v>320000</v>
      </c>
      <c r="G51" s="133">
        <v>320000</v>
      </c>
      <c r="H51" s="113">
        <v>0</v>
      </c>
    </row>
    <row r="52" spans="1:8" ht="23.25" customHeight="1" thickBot="1">
      <c r="A52" s="84"/>
      <c r="B52" s="51" t="s">
        <v>4</v>
      </c>
      <c r="C52" s="51" t="s">
        <v>4</v>
      </c>
      <c r="D52" s="35" t="s">
        <v>33</v>
      </c>
      <c r="E52" s="20" t="s">
        <v>122</v>
      </c>
      <c r="F52" s="114">
        <v>25000</v>
      </c>
      <c r="G52" s="133">
        <v>25000</v>
      </c>
      <c r="H52" s="113">
        <v>0</v>
      </c>
    </row>
    <row r="53" spans="1:8" ht="32.25" thickBot="1">
      <c r="A53" s="84"/>
      <c r="B53" s="47" t="s">
        <v>4</v>
      </c>
      <c r="C53" s="48" t="s">
        <v>46</v>
      </c>
      <c r="D53" s="38"/>
      <c r="E53" s="22" t="s">
        <v>47</v>
      </c>
      <c r="F53" s="104">
        <f>SUM(F54:F56)</f>
        <v>294000</v>
      </c>
      <c r="G53" s="104">
        <f>SUM(G54:G56)</f>
        <v>294000</v>
      </c>
      <c r="H53" s="120">
        <f>SUM(H54:H56)</f>
        <v>0</v>
      </c>
    </row>
    <row r="54" spans="1:8" ht="27.75" customHeight="1">
      <c r="A54" s="84"/>
      <c r="B54" s="50" t="s">
        <v>4</v>
      </c>
      <c r="C54" s="50" t="s">
        <v>4</v>
      </c>
      <c r="D54" s="34" t="s">
        <v>48</v>
      </c>
      <c r="E54" s="24" t="s">
        <v>114</v>
      </c>
      <c r="F54" s="135">
        <v>44000</v>
      </c>
      <c r="G54" s="119">
        <v>44000</v>
      </c>
      <c r="H54" s="111">
        <v>0</v>
      </c>
    </row>
    <row r="55" spans="1:8" ht="31.5">
      <c r="A55" s="84"/>
      <c r="B55" s="51" t="s">
        <v>4</v>
      </c>
      <c r="C55" s="51" t="s">
        <v>4</v>
      </c>
      <c r="D55" s="35" t="s">
        <v>121</v>
      </c>
      <c r="E55" s="20" t="s">
        <v>176</v>
      </c>
      <c r="F55" s="114">
        <v>230000</v>
      </c>
      <c r="G55" s="133">
        <v>230000</v>
      </c>
      <c r="H55" s="113">
        <v>0</v>
      </c>
    </row>
    <row r="56" spans="1:8" ht="32.25" thickBot="1">
      <c r="A56" s="84"/>
      <c r="B56" s="55" t="s">
        <v>4</v>
      </c>
      <c r="C56" s="55" t="s">
        <v>4</v>
      </c>
      <c r="D56" s="41" t="s">
        <v>44</v>
      </c>
      <c r="E56" s="29" t="s">
        <v>112</v>
      </c>
      <c r="F56" s="137">
        <v>20000</v>
      </c>
      <c r="G56" s="134">
        <v>20000</v>
      </c>
      <c r="H56" s="113">
        <v>0</v>
      </c>
    </row>
    <row r="57" spans="1:8" ht="32.25" thickBot="1">
      <c r="A57" s="84"/>
      <c r="B57" s="47" t="s">
        <v>4</v>
      </c>
      <c r="C57" s="48" t="s">
        <v>49</v>
      </c>
      <c r="D57" s="38"/>
      <c r="E57" s="22" t="s">
        <v>50</v>
      </c>
      <c r="F57" s="120">
        <f>SUM(F58:F59)</f>
        <v>5264524</v>
      </c>
      <c r="G57" s="120">
        <f>SUM(G58:G59)</f>
        <v>5264524</v>
      </c>
      <c r="H57" s="120">
        <f>SUM(H58:H59)</f>
        <v>0</v>
      </c>
    </row>
    <row r="58" spans="1:8" ht="23.25" customHeight="1">
      <c r="A58" s="84"/>
      <c r="B58" s="50" t="s">
        <v>4</v>
      </c>
      <c r="C58" s="50" t="s">
        <v>4</v>
      </c>
      <c r="D58" s="34" t="s">
        <v>51</v>
      </c>
      <c r="E58" s="24" t="s">
        <v>115</v>
      </c>
      <c r="F58" s="135">
        <v>5064524</v>
      </c>
      <c r="G58" s="119">
        <v>5064524</v>
      </c>
      <c r="H58" s="111">
        <v>0</v>
      </c>
    </row>
    <row r="59" spans="1:8" ht="22.5" customHeight="1" thickBot="1">
      <c r="A59" s="84"/>
      <c r="B59" s="55" t="s">
        <v>4</v>
      </c>
      <c r="C59" s="55" t="s">
        <v>4</v>
      </c>
      <c r="D59" s="41" t="s">
        <v>52</v>
      </c>
      <c r="E59" s="29" t="s">
        <v>116</v>
      </c>
      <c r="F59" s="136">
        <v>200000</v>
      </c>
      <c r="G59" s="134">
        <v>200000</v>
      </c>
      <c r="H59" s="123">
        <v>0</v>
      </c>
    </row>
    <row r="60" spans="1:8" ht="32.25" thickBot="1">
      <c r="A60" s="84"/>
      <c r="B60" s="47" t="s">
        <v>4</v>
      </c>
      <c r="C60" s="48" t="s">
        <v>53</v>
      </c>
      <c r="D60" s="38"/>
      <c r="E60" s="22" t="s">
        <v>54</v>
      </c>
      <c r="F60" s="104">
        <f>SUM(F61)</f>
        <v>1500</v>
      </c>
      <c r="G60" s="104">
        <f>SUM(G61)</f>
        <v>1500</v>
      </c>
      <c r="H60" s="104">
        <f>SUM(H61)</f>
        <v>0</v>
      </c>
    </row>
    <row r="61" spans="1:8" ht="24.75" customHeight="1" thickBot="1">
      <c r="A61" s="84"/>
      <c r="B61" s="49" t="s">
        <v>4</v>
      </c>
      <c r="C61" s="49" t="s">
        <v>4</v>
      </c>
      <c r="D61" s="33" t="s">
        <v>55</v>
      </c>
      <c r="E61" s="23" t="s">
        <v>99</v>
      </c>
      <c r="F61" s="107">
        <v>1500</v>
      </c>
      <c r="G61" s="138">
        <v>1500</v>
      </c>
      <c r="H61" s="109">
        <v>0</v>
      </c>
    </row>
    <row r="62" spans="1:8" ht="16.5" thickBot="1">
      <c r="A62" s="84"/>
      <c r="B62" s="65" t="s">
        <v>56</v>
      </c>
      <c r="C62" s="47"/>
      <c r="D62" s="38"/>
      <c r="E62" s="21" t="s">
        <v>57</v>
      </c>
      <c r="F62" s="101">
        <f>SUM(F63+F65+F67+F69)</f>
        <v>17639961</v>
      </c>
      <c r="G62" s="101">
        <f>SUM(G63+G65+G67+G69)</f>
        <v>17639961</v>
      </c>
      <c r="H62" s="101">
        <f>SUM(H63+H65+H67+H69)</f>
        <v>0</v>
      </c>
    </row>
    <row r="63" spans="1:8" ht="32.25" thickBot="1">
      <c r="A63" s="84"/>
      <c r="B63" s="47" t="s">
        <v>4</v>
      </c>
      <c r="C63" s="48" t="s">
        <v>58</v>
      </c>
      <c r="D63" s="38"/>
      <c r="E63" s="151" t="s">
        <v>59</v>
      </c>
      <c r="F63" s="154">
        <f>SUM(F64)</f>
        <v>8533389</v>
      </c>
      <c r="G63" s="154">
        <f>SUM(G64)</f>
        <v>8533389</v>
      </c>
      <c r="H63" s="154">
        <f>SUM(H64)</f>
        <v>0</v>
      </c>
    </row>
    <row r="64" spans="1:8" ht="21" customHeight="1" thickBot="1">
      <c r="A64" s="84"/>
      <c r="B64" s="49" t="s">
        <v>4</v>
      </c>
      <c r="C64" s="49" t="s">
        <v>4</v>
      </c>
      <c r="D64" s="33" t="s">
        <v>60</v>
      </c>
      <c r="E64" s="100" t="s">
        <v>117</v>
      </c>
      <c r="F64" s="114">
        <v>8533389</v>
      </c>
      <c r="G64" s="157">
        <v>8533389</v>
      </c>
      <c r="H64" s="113">
        <v>0</v>
      </c>
    </row>
    <row r="65" spans="1:8" ht="21" customHeight="1" thickBot="1">
      <c r="A65" s="84"/>
      <c r="B65" s="47" t="s">
        <v>4</v>
      </c>
      <c r="C65" s="48" t="s">
        <v>61</v>
      </c>
      <c r="D65" s="38"/>
      <c r="E65" s="151" t="s">
        <v>62</v>
      </c>
      <c r="F65" s="155">
        <f>SUM(F66)</f>
        <v>8314710</v>
      </c>
      <c r="G65" s="155">
        <f>SUM(G66)</f>
        <v>8314710</v>
      </c>
      <c r="H65" s="155">
        <f>SUM(H66)</f>
        <v>0</v>
      </c>
    </row>
    <row r="66" spans="1:8" ht="24" customHeight="1" thickBot="1">
      <c r="A66" s="84"/>
      <c r="B66" s="49" t="s">
        <v>4</v>
      </c>
      <c r="C66" s="49" t="s">
        <v>4</v>
      </c>
      <c r="D66" s="33" t="s">
        <v>60</v>
      </c>
      <c r="E66" s="100" t="s">
        <v>117</v>
      </c>
      <c r="F66" s="114">
        <v>8314710</v>
      </c>
      <c r="G66" s="157">
        <v>8314710</v>
      </c>
      <c r="H66" s="113">
        <v>0</v>
      </c>
    </row>
    <row r="67" spans="1:8" ht="26.25" customHeight="1" thickBot="1">
      <c r="A67" s="84"/>
      <c r="B67" s="47" t="s">
        <v>4</v>
      </c>
      <c r="C67" s="48" t="s">
        <v>63</v>
      </c>
      <c r="D67" s="32"/>
      <c r="E67" s="151" t="s">
        <v>64</v>
      </c>
      <c r="F67" s="155">
        <f>SUM(F68)</f>
        <v>20000</v>
      </c>
      <c r="G67" s="155">
        <f>SUM(G68)</f>
        <v>20000</v>
      </c>
      <c r="H67" s="155">
        <f>SUM(H68)</f>
        <v>0</v>
      </c>
    </row>
    <row r="68" spans="1:8" ht="22.5" customHeight="1" thickBot="1">
      <c r="A68" s="84"/>
      <c r="B68" s="49" t="s">
        <v>4</v>
      </c>
      <c r="C68" s="49" t="s">
        <v>4</v>
      </c>
      <c r="D68" s="33" t="s">
        <v>12</v>
      </c>
      <c r="E68" s="100" t="s">
        <v>102</v>
      </c>
      <c r="F68" s="114">
        <v>20000</v>
      </c>
      <c r="G68" s="157">
        <v>20000</v>
      </c>
      <c r="H68" s="159">
        <v>0</v>
      </c>
    </row>
    <row r="69" spans="1:8" ht="24" customHeight="1" thickBot="1">
      <c r="A69" s="84"/>
      <c r="B69" s="47" t="s">
        <v>4</v>
      </c>
      <c r="C69" s="48" t="s">
        <v>65</v>
      </c>
      <c r="D69" s="32"/>
      <c r="E69" s="151" t="s">
        <v>66</v>
      </c>
      <c r="F69" s="156">
        <f>SUM(F70)</f>
        <v>771862</v>
      </c>
      <c r="G69" s="156">
        <f>SUM(G70)</f>
        <v>771862</v>
      </c>
      <c r="H69" s="156">
        <f>SUM(H70)</f>
        <v>0</v>
      </c>
    </row>
    <row r="70" spans="1:8" ht="24.75" customHeight="1" thickBot="1">
      <c r="A70" s="84"/>
      <c r="B70" s="49" t="s">
        <v>4</v>
      </c>
      <c r="C70" s="49" t="s">
        <v>4</v>
      </c>
      <c r="D70" s="33" t="s">
        <v>60</v>
      </c>
      <c r="E70" s="100" t="s">
        <v>117</v>
      </c>
      <c r="F70" s="107">
        <v>771862</v>
      </c>
      <c r="G70" s="158">
        <v>771862</v>
      </c>
      <c r="H70" s="129">
        <v>0</v>
      </c>
    </row>
    <row r="71" spans="1:8" ht="22.5" customHeight="1" thickBot="1">
      <c r="A71" s="84"/>
      <c r="B71" s="65" t="s">
        <v>67</v>
      </c>
      <c r="C71" s="47"/>
      <c r="D71" s="32"/>
      <c r="E71" s="21" t="s">
        <v>68</v>
      </c>
      <c r="F71" s="101">
        <f>SUM(F72+F74+F76+F78+F80)</f>
        <v>365120</v>
      </c>
      <c r="G71" s="101">
        <f>SUM(G72+G74+G76+G78+G80)</f>
        <v>365120</v>
      </c>
      <c r="H71" s="101">
        <f>SUM(H72+H74+H76+H78+H80)</f>
        <v>0</v>
      </c>
    </row>
    <row r="72" spans="1:8" ht="21" customHeight="1" thickBot="1">
      <c r="A72" s="84"/>
      <c r="B72" s="67" t="s">
        <v>4</v>
      </c>
      <c r="C72" s="48" t="s">
        <v>69</v>
      </c>
      <c r="D72" s="32"/>
      <c r="E72" s="151" t="s">
        <v>70</v>
      </c>
      <c r="F72" s="104">
        <f>SUM(F73)</f>
        <v>1100</v>
      </c>
      <c r="G72" s="104">
        <f>SUM(G73)</f>
        <v>1100</v>
      </c>
      <c r="H72" s="104">
        <f>SUM(H73)</f>
        <v>0</v>
      </c>
    </row>
    <row r="73" spans="1:8" ht="24" customHeight="1" thickBot="1">
      <c r="A73" s="84"/>
      <c r="B73" s="191"/>
      <c r="C73" s="33"/>
      <c r="D73" s="58" t="s">
        <v>120</v>
      </c>
      <c r="E73" s="100" t="s">
        <v>104</v>
      </c>
      <c r="F73" s="163">
        <v>1100</v>
      </c>
      <c r="G73" s="164">
        <v>1100</v>
      </c>
      <c r="H73" s="109">
        <v>0</v>
      </c>
    </row>
    <row r="74" spans="1:8" ht="21" customHeight="1" thickBot="1">
      <c r="A74" s="84"/>
      <c r="B74" s="191"/>
      <c r="C74" s="18" t="s">
        <v>169</v>
      </c>
      <c r="D74" s="58"/>
      <c r="E74" s="160" t="s">
        <v>170</v>
      </c>
      <c r="F74" s="104">
        <f>SUM(F75)</f>
        <v>180000</v>
      </c>
      <c r="G74" s="104">
        <f>SUM(G75)</f>
        <v>180000</v>
      </c>
      <c r="H74" s="104">
        <f>SUM(H75)</f>
        <v>0</v>
      </c>
    </row>
    <row r="75" spans="1:8" ht="21" customHeight="1" thickBot="1">
      <c r="A75" s="84"/>
      <c r="B75" s="191"/>
      <c r="C75" s="172"/>
      <c r="D75" s="58" t="s">
        <v>73</v>
      </c>
      <c r="E75" s="100" t="s">
        <v>80</v>
      </c>
      <c r="F75" s="163">
        <v>180000</v>
      </c>
      <c r="G75" s="164">
        <v>180000</v>
      </c>
      <c r="H75" s="109">
        <v>0</v>
      </c>
    </row>
    <row r="76" spans="1:8" ht="21" customHeight="1" thickBot="1">
      <c r="A76" s="84"/>
      <c r="B76" s="191"/>
      <c r="C76" s="18" t="s">
        <v>71</v>
      </c>
      <c r="D76" s="69"/>
      <c r="E76" s="160" t="s">
        <v>171</v>
      </c>
      <c r="F76" s="104">
        <f>SUM(F77)</f>
        <v>32000</v>
      </c>
      <c r="G76" s="104">
        <f>SUM(G77)</f>
        <v>32000</v>
      </c>
      <c r="H76" s="104">
        <f>SUM(H77)</f>
        <v>0</v>
      </c>
    </row>
    <row r="77" spans="1:8" ht="23.25" customHeight="1" thickBot="1">
      <c r="A77" s="84"/>
      <c r="B77" s="191"/>
      <c r="C77" s="172"/>
      <c r="D77" s="58" t="s">
        <v>73</v>
      </c>
      <c r="E77" s="70" t="s">
        <v>80</v>
      </c>
      <c r="F77" s="147">
        <v>32000</v>
      </c>
      <c r="G77" s="165">
        <v>32000</v>
      </c>
      <c r="H77" s="111">
        <v>0</v>
      </c>
    </row>
    <row r="78" spans="1:8" ht="23.25" customHeight="1" thickBot="1">
      <c r="A78" s="84"/>
      <c r="B78" s="191"/>
      <c r="C78" s="18" t="s">
        <v>146</v>
      </c>
      <c r="D78" s="58"/>
      <c r="E78" s="161" t="s">
        <v>147</v>
      </c>
      <c r="F78" s="156">
        <f>SUM(F79)</f>
        <v>20</v>
      </c>
      <c r="G78" s="156">
        <f>SUM(G79)</f>
        <v>20</v>
      </c>
      <c r="H78" s="156">
        <f>SUM(H79)</f>
        <v>0</v>
      </c>
    </row>
    <row r="79" spans="1:8" ht="23.25" customHeight="1" thickBot="1">
      <c r="A79" s="84"/>
      <c r="B79" s="191"/>
      <c r="C79" s="33"/>
      <c r="D79" s="33" t="s">
        <v>12</v>
      </c>
      <c r="E79" s="100" t="s">
        <v>174</v>
      </c>
      <c r="F79" s="107">
        <v>20</v>
      </c>
      <c r="G79" s="164">
        <v>20</v>
      </c>
      <c r="H79" s="109">
        <v>0</v>
      </c>
    </row>
    <row r="80" spans="1:8" ht="24" customHeight="1" thickBot="1">
      <c r="A80" s="84"/>
      <c r="B80" s="192"/>
      <c r="C80" s="18" t="s">
        <v>72</v>
      </c>
      <c r="D80" s="38"/>
      <c r="E80" s="151" t="s">
        <v>184</v>
      </c>
      <c r="F80" s="104">
        <f>SUM(F81)</f>
        <v>152000</v>
      </c>
      <c r="G80" s="104">
        <f>SUM(G81)</f>
        <v>152000</v>
      </c>
      <c r="H80" s="104">
        <f>SUM(H81)</f>
        <v>0</v>
      </c>
    </row>
    <row r="81" spans="1:8" ht="23.25" customHeight="1" thickBot="1">
      <c r="A81" s="84"/>
      <c r="B81" s="193"/>
      <c r="C81" s="42"/>
      <c r="D81" s="44" t="s">
        <v>73</v>
      </c>
      <c r="E81" s="162" t="s">
        <v>80</v>
      </c>
      <c r="F81" s="107">
        <v>152000</v>
      </c>
      <c r="G81" s="118">
        <v>152000</v>
      </c>
      <c r="H81" s="127">
        <v>0</v>
      </c>
    </row>
    <row r="82" spans="1:8" ht="20.25" customHeight="1" thickBot="1">
      <c r="A82" s="84"/>
      <c r="B82" s="173" t="s">
        <v>76</v>
      </c>
      <c r="C82" s="47"/>
      <c r="D82" s="38"/>
      <c r="E82" s="21" t="s">
        <v>77</v>
      </c>
      <c r="F82" s="124">
        <f>SUM(F83,F85,F88,F91,F93,F95,F98,F100)</f>
        <v>7704575</v>
      </c>
      <c r="G82" s="124">
        <f>SUM(G83,G85,G88,G91,G93,G95,G98,G100)</f>
        <v>7704575</v>
      </c>
      <c r="H82" s="124">
        <f>SUM(H83,H85,H88,H91,H93,H95,H98,H100)</f>
        <v>0</v>
      </c>
    </row>
    <row r="83" spans="1:8" ht="24" customHeight="1" thickBot="1">
      <c r="A83" s="84"/>
      <c r="B83" s="63"/>
      <c r="C83" s="54" t="s">
        <v>78</v>
      </c>
      <c r="D83" s="40"/>
      <c r="E83" s="28" t="s">
        <v>79</v>
      </c>
      <c r="F83" s="140">
        <f>SUM(F84)</f>
        <v>6700</v>
      </c>
      <c r="G83" s="140">
        <f>SUM(G84)</f>
        <v>6700</v>
      </c>
      <c r="H83" s="140">
        <f>SUM(H84)</f>
        <v>0</v>
      </c>
    </row>
    <row r="84" spans="1:8" ht="26.25" customHeight="1" thickBot="1">
      <c r="A84" s="84"/>
      <c r="B84" s="60"/>
      <c r="C84" s="60"/>
      <c r="D84" s="44" t="s">
        <v>73</v>
      </c>
      <c r="E84" s="61" t="s">
        <v>80</v>
      </c>
      <c r="F84" s="126">
        <v>6700</v>
      </c>
      <c r="G84" s="125">
        <v>6700</v>
      </c>
      <c r="H84" s="127">
        <v>0</v>
      </c>
    </row>
    <row r="85" spans="1:8" ht="48" thickBot="1">
      <c r="A85" s="84"/>
      <c r="B85" s="60" t="s">
        <v>4</v>
      </c>
      <c r="C85" s="48" t="s">
        <v>81</v>
      </c>
      <c r="D85" s="42"/>
      <c r="E85" s="22" t="s">
        <v>145</v>
      </c>
      <c r="F85" s="104">
        <f>SUM(F86:F87)</f>
        <v>6345405</v>
      </c>
      <c r="G85" s="104">
        <f>SUM(G86:G87)</f>
        <v>6345405</v>
      </c>
      <c r="H85" s="104">
        <f>SUM(H86:H87)</f>
        <v>0</v>
      </c>
    </row>
    <row r="86" spans="1:8" ht="47.25">
      <c r="A86" s="84"/>
      <c r="B86" s="50" t="s">
        <v>4</v>
      </c>
      <c r="C86" s="50" t="s">
        <v>4</v>
      </c>
      <c r="D86" s="34" t="s">
        <v>27</v>
      </c>
      <c r="E86" s="24" t="s">
        <v>103</v>
      </c>
      <c r="F86" s="121">
        <v>6300405</v>
      </c>
      <c r="G86" s="141">
        <v>6300405</v>
      </c>
      <c r="H86" s="111">
        <v>0</v>
      </c>
    </row>
    <row r="87" spans="1:8" ht="48" thickBot="1">
      <c r="A87" s="84"/>
      <c r="B87" s="55" t="s">
        <v>4</v>
      </c>
      <c r="C87" s="55" t="s">
        <v>4</v>
      </c>
      <c r="D87" s="41" t="s">
        <v>82</v>
      </c>
      <c r="E87" s="29" t="s">
        <v>118</v>
      </c>
      <c r="F87" s="142">
        <v>45000</v>
      </c>
      <c r="G87" s="143">
        <v>45000</v>
      </c>
      <c r="H87" s="123">
        <v>0</v>
      </c>
    </row>
    <row r="88" spans="1:8" ht="63.75" thickBot="1">
      <c r="A88" s="84"/>
      <c r="B88" s="47" t="s">
        <v>36</v>
      </c>
      <c r="C88" s="48" t="s">
        <v>83</v>
      </c>
      <c r="D88" s="38"/>
      <c r="E88" s="22" t="s">
        <v>84</v>
      </c>
      <c r="F88" s="104">
        <f>SUM(F89:F90)</f>
        <v>76188</v>
      </c>
      <c r="G88" s="104">
        <f>SUM(G89:G90)</f>
        <v>76188</v>
      </c>
      <c r="H88" s="104">
        <f>SUM(H89:H90)</f>
        <v>0</v>
      </c>
    </row>
    <row r="89" spans="1:8" ht="50.25" customHeight="1">
      <c r="A89" s="84"/>
      <c r="B89" s="176"/>
      <c r="C89" s="177"/>
      <c r="D89" s="179" t="s">
        <v>27</v>
      </c>
      <c r="E89" s="24" t="s">
        <v>103</v>
      </c>
      <c r="F89" s="180">
        <v>27529</v>
      </c>
      <c r="G89" s="180">
        <v>27529</v>
      </c>
      <c r="H89" s="178"/>
    </row>
    <row r="90" spans="1:8" ht="32.25" thickBot="1">
      <c r="A90" s="84"/>
      <c r="B90" s="49" t="s">
        <v>4</v>
      </c>
      <c r="C90" s="49" t="s">
        <v>4</v>
      </c>
      <c r="D90" s="33" t="s">
        <v>148</v>
      </c>
      <c r="E90" s="23" t="s">
        <v>119</v>
      </c>
      <c r="F90" s="122">
        <v>48659</v>
      </c>
      <c r="G90" s="144">
        <v>48659</v>
      </c>
      <c r="H90" s="129">
        <v>0</v>
      </c>
    </row>
    <row r="91" spans="1:8" ht="32.25" thickBot="1">
      <c r="A91" s="84"/>
      <c r="B91" s="47" t="s">
        <v>4</v>
      </c>
      <c r="C91" s="48" t="s">
        <v>85</v>
      </c>
      <c r="D91" s="38"/>
      <c r="E91" s="22" t="s">
        <v>86</v>
      </c>
      <c r="F91" s="120">
        <f>SUM(F92)</f>
        <v>66059</v>
      </c>
      <c r="G91" s="120">
        <f>SUM(G92)</f>
        <v>66059</v>
      </c>
      <c r="H91" s="120">
        <f>SUM(H92)</f>
        <v>0</v>
      </c>
    </row>
    <row r="92" spans="1:8" ht="32.25" thickBot="1">
      <c r="A92" s="84"/>
      <c r="B92" s="58" t="s">
        <v>4</v>
      </c>
      <c r="C92" s="58" t="s">
        <v>4</v>
      </c>
      <c r="D92" s="44" t="s">
        <v>87</v>
      </c>
      <c r="E92" s="61" t="s">
        <v>119</v>
      </c>
      <c r="F92" s="126">
        <v>66059</v>
      </c>
      <c r="G92" s="125">
        <v>66059</v>
      </c>
      <c r="H92" s="127">
        <v>0</v>
      </c>
    </row>
    <row r="93" spans="1:8" ht="26.25" customHeight="1" thickBot="1">
      <c r="A93" s="84"/>
      <c r="B93" s="66"/>
      <c r="C93" s="48" t="s">
        <v>149</v>
      </c>
      <c r="D93" s="44"/>
      <c r="E93" s="22" t="s">
        <v>150</v>
      </c>
      <c r="F93" s="120">
        <f>SUM(F94)</f>
        <v>611296</v>
      </c>
      <c r="G93" s="120">
        <f>SUM(G94)</f>
        <v>611296</v>
      </c>
      <c r="H93" s="120">
        <f>SUM(H94)</f>
        <v>0</v>
      </c>
    </row>
    <row r="94" spans="1:8" ht="32.25" thickBot="1">
      <c r="A94" s="84"/>
      <c r="B94" s="49"/>
      <c r="C94" s="49"/>
      <c r="D94" s="33" t="s">
        <v>87</v>
      </c>
      <c r="E94" s="23" t="s">
        <v>119</v>
      </c>
      <c r="F94" s="122">
        <v>611296</v>
      </c>
      <c r="G94" s="122">
        <v>611296</v>
      </c>
      <c r="H94" s="122">
        <v>0</v>
      </c>
    </row>
    <row r="95" spans="1:8" ht="24" customHeight="1" thickBot="1">
      <c r="A95" s="84"/>
      <c r="B95" s="47" t="s">
        <v>4</v>
      </c>
      <c r="C95" s="48" t="s">
        <v>88</v>
      </c>
      <c r="D95" s="38"/>
      <c r="E95" s="22" t="s">
        <v>89</v>
      </c>
      <c r="F95" s="120">
        <f>SUM(F96:F97)</f>
        <v>141469</v>
      </c>
      <c r="G95" s="120">
        <f>SUM(G96:G97)</f>
        <v>141469</v>
      </c>
      <c r="H95" s="120">
        <f>SUM(H96:H97)</f>
        <v>0</v>
      </c>
    </row>
    <row r="96" spans="1:8" ht="29.25" customHeight="1">
      <c r="A96" s="84"/>
      <c r="B96" s="67"/>
      <c r="C96" s="56"/>
      <c r="D96" s="43" t="s">
        <v>12</v>
      </c>
      <c r="E96" s="29" t="s">
        <v>102</v>
      </c>
      <c r="F96" s="122">
        <v>250</v>
      </c>
      <c r="G96" s="145">
        <v>250</v>
      </c>
      <c r="H96" s="111">
        <v>0</v>
      </c>
    </row>
    <row r="97" spans="1:8" ht="32.25" thickBot="1">
      <c r="A97" s="84"/>
      <c r="B97" s="51" t="s">
        <v>4</v>
      </c>
      <c r="C97" s="51" t="s">
        <v>4</v>
      </c>
      <c r="D97" s="35" t="s">
        <v>87</v>
      </c>
      <c r="E97" s="20" t="s">
        <v>119</v>
      </c>
      <c r="F97" s="142">
        <v>141219</v>
      </c>
      <c r="G97" s="132">
        <v>141219</v>
      </c>
      <c r="H97" s="146">
        <v>0</v>
      </c>
    </row>
    <row r="98" spans="1:8" ht="23.25" customHeight="1" thickBot="1">
      <c r="A98" s="84"/>
      <c r="B98" s="47" t="s">
        <v>4</v>
      </c>
      <c r="C98" s="48" t="s">
        <v>90</v>
      </c>
      <c r="D98" s="38"/>
      <c r="E98" s="22" t="s">
        <v>91</v>
      </c>
      <c r="F98" s="120">
        <f>SUM(F99)</f>
        <v>190000</v>
      </c>
      <c r="G98" s="120">
        <f>SUM(G99)</f>
        <v>190000</v>
      </c>
      <c r="H98" s="120">
        <f>SUM(H99)</f>
        <v>0</v>
      </c>
    </row>
    <row r="99" spans="1:8" ht="27.75" customHeight="1">
      <c r="A99" s="84"/>
      <c r="B99" s="176"/>
      <c r="C99" s="177"/>
      <c r="D99" s="179" t="s">
        <v>73</v>
      </c>
      <c r="E99" s="24" t="s">
        <v>80</v>
      </c>
      <c r="F99" s="121">
        <v>190000</v>
      </c>
      <c r="G99" s="141">
        <v>190000</v>
      </c>
      <c r="H99" s="185"/>
    </row>
    <row r="100" spans="1:8" ht="25.5" customHeight="1">
      <c r="A100" s="84"/>
      <c r="B100" s="181"/>
      <c r="C100" s="182" t="s">
        <v>175</v>
      </c>
      <c r="D100" s="183"/>
      <c r="E100" s="187" t="s">
        <v>75</v>
      </c>
      <c r="F100" s="184">
        <f>SUM(F101)</f>
        <v>267458</v>
      </c>
      <c r="G100" s="184">
        <f>SUM(G101)</f>
        <v>267458</v>
      </c>
      <c r="H100" s="184">
        <f>SUM(H101)</f>
        <v>0</v>
      </c>
    </row>
    <row r="101" spans="1:8" ht="32.25" thickBot="1">
      <c r="A101" s="84"/>
      <c r="B101" s="53"/>
      <c r="C101" s="57"/>
      <c r="D101" s="37" t="s">
        <v>87</v>
      </c>
      <c r="E101" s="186" t="s">
        <v>119</v>
      </c>
      <c r="F101" s="121">
        <v>267458</v>
      </c>
      <c r="G101" s="141">
        <v>267458</v>
      </c>
      <c r="H101" s="111">
        <v>0</v>
      </c>
    </row>
    <row r="102" spans="2:8" s="84" customFormat="1" ht="25.5" customHeight="1" thickBot="1">
      <c r="B102" s="65" t="s">
        <v>136</v>
      </c>
      <c r="C102" s="58"/>
      <c r="D102" s="44"/>
      <c r="E102" s="21" t="s">
        <v>139</v>
      </c>
      <c r="F102" s="124">
        <f>SUM(F103)</f>
        <v>618871</v>
      </c>
      <c r="G102" s="124">
        <f>SUM(G103)</f>
        <v>618871</v>
      </c>
      <c r="H102" s="124">
        <f>SUM(H103)</f>
        <v>0</v>
      </c>
    </row>
    <row r="103" spans="1:8" ht="26.25" customHeight="1" thickBot="1">
      <c r="A103" s="84"/>
      <c r="B103" s="58"/>
      <c r="C103" s="18" t="s">
        <v>137</v>
      </c>
      <c r="D103" s="44"/>
      <c r="E103" s="22" t="s">
        <v>75</v>
      </c>
      <c r="F103" s="120">
        <f>SUM(F104:F112)</f>
        <v>618871</v>
      </c>
      <c r="G103" s="120">
        <f>SUM(G104:G112)</f>
        <v>618871</v>
      </c>
      <c r="H103" s="120">
        <f>SUM(H104:H112)</f>
        <v>0</v>
      </c>
    </row>
    <row r="104" spans="1:8" ht="26.25" customHeight="1">
      <c r="A104" s="84"/>
      <c r="B104" s="50"/>
      <c r="C104" s="62"/>
      <c r="D104" s="34" t="s">
        <v>12</v>
      </c>
      <c r="E104" s="70" t="s">
        <v>102</v>
      </c>
      <c r="F104" s="135">
        <v>70</v>
      </c>
      <c r="G104" s="167">
        <v>70</v>
      </c>
      <c r="H104" s="169">
        <v>0</v>
      </c>
    </row>
    <row r="105" spans="1:8" ht="78.75">
      <c r="A105" s="84"/>
      <c r="B105" s="50"/>
      <c r="C105" s="62"/>
      <c r="D105" s="34" t="s">
        <v>172</v>
      </c>
      <c r="E105" s="70" t="s">
        <v>177</v>
      </c>
      <c r="F105" s="147">
        <v>109038</v>
      </c>
      <c r="G105" s="168">
        <v>109038</v>
      </c>
      <c r="H105" s="111">
        <v>0</v>
      </c>
    </row>
    <row r="106" spans="1:8" ht="78.75">
      <c r="A106" s="84"/>
      <c r="B106" s="51"/>
      <c r="C106" s="51"/>
      <c r="D106" s="35" t="s">
        <v>138</v>
      </c>
      <c r="E106" s="73" t="s">
        <v>177</v>
      </c>
      <c r="F106" s="137">
        <v>19242</v>
      </c>
      <c r="G106" s="137">
        <v>19242</v>
      </c>
      <c r="H106" s="109">
        <v>0</v>
      </c>
    </row>
    <row r="107" spans="1:8" ht="78.75">
      <c r="A107" s="84"/>
      <c r="B107" s="51"/>
      <c r="C107" s="51"/>
      <c r="D107" s="34" t="s">
        <v>172</v>
      </c>
      <c r="E107" s="71" t="s">
        <v>178</v>
      </c>
      <c r="F107" s="114">
        <v>127585</v>
      </c>
      <c r="G107" s="114">
        <v>127585</v>
      </c>
      <c r="H107" s="113">
        <v>0</v>
      </c>
    </row>
    <row r="108" spans="1:8" ht="78.75">
      <c r="A108" s="84"/>
      <c r="B108" s="51"/>
      <c r="C108" s="49"/>
      <c r="D108" s="33" t="s">
        <v>138</v>
      </c>
      <c r="E108" s="70" t="s">
        <v>178</v>
      </c>
      <c r="F108" s="114">
        <v>22515</v>
      </c>
      <c r="G108" s="114">
        <v>22515</v>
      </c>
      <c r="H108" s="109">
        <v>0</v>
      </c>
    </row>
    <row r="109" spans="1:8" ht="78.75">
      <c r="A109" s="84"/>
      <c r="B109" s="51"/>
      <c r="C109" s="51"/>
      <c r="D109" s="35" t="s">
        <v>172</v>
      </c>
      <c r="E109" s="70" t="s">
        <v>179</v>
      </c>
      <c r="F109" s="114">
        <v>100853</v>
      </c>
      <c r="G109" s="114">
        <v>100853</v>
      </c>
      <c r="H109" s="113">
        <v>0</v>
      </c>
    </row>
    <row r="110" spans="1:8" ht="78.75">
      <c r="A110" s="84"/>
      <c r="B110" s="55"/>
      <c r="C110" s="55"/>
      <c r="D110" s="41" t="s">
        <v>138</v>
      </c>
      <c r="E110" s="100" t="s">
        <v>181</v>
      </c>
      <c r="F110" s="163">
        <v>17798</v>
      </c>
      <c r="G110" s="137">
        <v>17798</v>
      </c>
      <c r="H110" s="123">
        <v>0</v>
      </c>
    </row>
    <row r="111" spans="1:8" ht="82.5" customHeight="1">
      <c r="A111" s="84"/>
      <c r="B111" s="51"/>
      <c r="C111" s="188"/>
      <c r="D111" s="51" t="s">
        <v>172</v>
      </c>
      <c r="E111" s="189" t="s">
        <v>180</v>
      </c>
      <c r="F111" s="114">
        <v>194201</v>
      </c>
      <c r="G111" s="190">
        <v>194201</v>
      </c>
      <c r="H111" s="113">
        <v>0</v>
      </c>
    </row>
    <row r="112" spans="1:8" ht="79.5" thickBot="1">
      <c r="A112" s="84"/>
      <c r="B112" s="49"/>
      <c r="C112" s="49"/>
      <c r="D112" s="33" t="s">
        <v>138</v>
      </c>
      <c r="E112" s="100" t="s">
        <v>180</v>
      </c>
      <c r="F112" s="166">
        <v>27569</v>
      </c>
      <c r="G112" s="128">
        <v>27569</v>
      </c>
      <c r="H112" s="129">
        <v>0</v>
      </c>
    </row>
    <row r="113" spans="1:8" ht="23.25" customHeight="1" thickBot="1">
      <c r="A113" s="84"/>
      <c r="B113" s="65" t="s">
        <v>153</v>
      </c>
      <c r="C113" s="58"/>
      <c r="D113" s="44"/>
      <c r="E113" s="21" t="s">
        <v>154</v>
      </c>
      <c r="F113" s="101">
        <f>SUM(F116+F114)</f>
        <v>1954263</v>
      </c>
      <c r="G113" s="102">
        <f>SUM(G114,G116)</f>
        <v>28000</v>
      </c>
      <c r="H113" s="103">
        <f>SUM(H114)</f>
        <v>1926263</v>
      </c>
    </row>
    <row r="114" spans="1:8" ht="27.75" customHeight="1" thickBot="1">
      <c r="A114" s="84"/>
      <c r="B114" s="58"/>
      <c r="C114" s="48" t="s">
        <v>155</v>
      </c>
      <c r="D114" s="68"/>
      <c r="E114" s="22" t="s">
        <v>156</v>
      </c>
      <c r="F114" s="104">
        <f>SUM(F115)</f>
        <v>1926263</v>
      </c>
      <c r="G114" s="104">
        <f>SUM(G115)</f>
        <v>0</v>
      </c>
      <c r="H114" s="106">
        <f>SUM(H115)</f>
        <v>1926263</v>
      </c>
    </row>
    <row r="115" spans="1:8" ht="79.5" thickBot="1">
      <c r="A115" s="84"/>
      <c r="B115" s="58"/>
      <c r="C115" s="58"/>
      <c r="D115" s="44" t="s">
        <v>187</v>
      </c>
      <c r="E115" s="61" t="s">
        <v>185</v>
      </c>
      <c r="F115" s="107">
        <v>1926263</v>
      </c>
      <c r="G115" s="148">
        <v>0</v>
      </c>
      <c r="H115" s="127">
        <v>1926263</v>
      </c>
    </row>
    <row r="116" spans="1:8" ht="32.25" thickBot="1">
      <c r="A116" s="84"/>
      <c r="B116" s="58"/>
      <c r="C116" s="48" t="s">
        <v>162</v>
      </c>
      <c r="D116" s="44"/>
      <c r="E116" s="22" t="s">
        <v>163</v>
      </c>
      <c r="F116" s="105">
        <f>SUM(F117:F117)</f>
        <v>28000</v>
      </c>
      <c r="G116" s="104">
        <f>SUM(G117:G117)</f>
        <v>28000</v>
      </c>
      <c r="H116" s="104">
        <f>SUM(H117:H117)</f>
        <v>0</v>
      </c>
    </row>
    <row r="117" spans="1:8" ht="38.25" customHeight="1" thickBot="1">
      <c r="A117" s="84"/>
      <c r="B117" s="58"/>
      <c r="C117" s="47"/>
      <c r="D117" s="44" t="s">
        <v>173</v>
      </c>
      <c r="E117" s="64" t="s">
        <v>182</v>
      </c>
      <c r="F117" s="118">
        <v>28000</v>
      </c>
      <c r="G117" s="174">
        <v>28000</v>
      </c>
      <c r="H117" s="175">
        <v>0</v>
      </c>
    </row>
    <row r="118" spans="1:8" ht="24" customHeight="1" thickBot="1">
      <c r="A118" s="84"/>
      <c r="B118" s="65" t="s">
        <v>158</v>
      </c>
      <c r="C118" s="58"/>
      <c r="D118" s="44"/>
      <c r="E118" s="21" t="s">
        <v>159</v>
      </c>
      <c r="F118" s="101">
        <f aca="true" t="shared" si="2" ref="F118:H119">SUM(F119)</f>
        <v>616382</v>
      </c>
      <c r="G118" s="101">
        <f t="shared" si="2"/>
        <v>0</v>
      </c>
      <c r="H118" s="103">
        <f t="shared" si="2"/>
        <v>616382</v>
      </c>
    </row>
    <row r="119" spans="1:8" ht="28.5" customHeight="1" thickBot="1">
      <c r="A119" s="84"/>
      <c r="B119" s="58"/>
      <c r="C119" s="48" t="s">
        <v>160</v>
      </c>
      <c r="D119" s="68"/>
      <c r="E119" s="22" t="s">
        <v>161</v>
      </c>
      <c r="F119" s="104">
        <f t="shared" si="2"/>
        <v>616382</v>
      </c>
      <c r="G119" s="104">
        <f t="shared" si="2"/>
        <v>0</v>
      </c>
      <c r="H119" s="106">
        <f t="shared" si="2"/>
        <v>616382</v>
      </c>
    </row>
    <row r="120" spans="1:8" ht="79.5" thickBot="1">
      <c r="A120" s="84"/>
      <c r="B120" s="58"/>
      <c r="C120" s="58"/>
      <c r="D120" s="44" t="s">
        <v>186</v>
      </c>
      <c r="E120" s="61" t="s">
        <v>183</v>
      </c>
      <c r="F120" s="107">
        <v>616382</v>
      </c>
      <c r="G120" s="148"/>
      <c r="H120" s="127">
        <v>616382</v>
      </c>
    </row>
    <row r="121" spans="1:8" ht="16.5" customHeight="1" thickBot="1">
      <c r="A121" s="84"/>
      <c r="B121" s="59"/>
      <c r="C121" s="59"/>
      <c r="D121" s="45"/>
      <c r="E121" s="30" t="s">
        <v>92</v>
      </c>
      <c r="F121" s="149">
        <f>SUM(F118+F113+F102+F82+F71+F62+F34+F31+F25+F22+F15+F12)</f>
        <v>40186540</v>
      </c>
      <c r="G121" s="149">
        <f>SUM(G118+G113+G102+G82+G71+G62+G34+G31+G25+G22+G15+G12)</f>
        <v>36903840</v>
      </c>
      <c r="H121" s="149">
        <f>SUM(H118+H113+H102+H82+H71+H62+H34+H31+H25+H22+H15+H12)</f>
        <v>3282700</v>
      </c>
    </row>
    <row r="122" spans="2:7" ht="12.75">
      <c r="B122" s="85"/>
      <c r="C122" s="85"/>
      <c r="D122" s="86"/>
      <c r="E122" s="87"/>
      <c r="F122" s="98"/>
      <c r="G122" s="84"/>
    </row>
    <row r="123" spans="2:7" ht="22.5" customHeight="1">
      <c r="B123" s="88"/>
      <c r="C123" s="88"/>
      <c r="D123" s="88"/>
      <c r="E123" s="89"/>
      <c r="F123" s="99"/>
      <c r="G123" s="84"/>
    </row>
    <row r="124" spans="2:7" ht="13.5">
      <c r="B124" s="90"/>
      <c r="C124" s="90"/>
      <c r="D124" s="91"/>
      <c r="E124" s="89"/>
      <c r="F124" s="99"/>
      <c r="G124" s="92" t="s">
        <v>143</v>
      </c>
    </row>
    <row r="125" spans="2:6" ht="12.75">
      <c r="B125" s="90"/>
      <c r="C125" s="90"/>
      <c r="D125" s="91"/>
      <c r="E125" s="89"/>
      <c r="F125" s="99"/>
    </row>
    <row r="126" spans="2:7" ht="13.5">
      <c r="B126" s="90"/>
      <c r="C126" s="90"/>
      <c r="D126" s="91"/>
      <c r="E126" s="89"/>
      <c r="F126" s="99"/>
      <c r="G126" s="92" t="s">
        <v>157</v>
      </c>
    </row>
    <row r="127" spans="2:6" ht="12.75">
      <c r="B127" s="90"/>
      <c r="C127" s="90"/>
      <c r="D127" s="91"/>
      <c r="E127" s="89"/>
      <c r="F127" s="99"/>
    </row>
    <row r="128" spans="2:6" ht="12.75">
      <c r="B128" s="90"/>
      <c r="C128" s="90"/>
      <c r="D128" s="91"/>
      <c r="E128" s="89"/>
      <c r="F128" s="99"/>
    </row>
    <row r="129" spans="2:6" ht="12.75">
      <c r="B129" s="90"/>
      <c r="C129" s="90"/>
      <c r="D129" s="91"/>
      <c r="E129" s="89"/>
      <c r="F129" s="99"/>
    </row>
    <row r="130" spans="2:6" ht="12.75">
      <c r="B130" s="90"/>
      <c r="C130" s="90"/>
      <c r="D130" s="91"/>
      <c r="E130" s="89"/>
      <c r="F130" s="99"/>
    </row>
    <row r="131" spans="2:6" ht="12.75">
      <c r="B131" s="90"/>
      <c r="C131" s="90"/>
      <c r="D131" s="91"/>
      <c r="E131" s="89"/>
      <c r="F131" s="99"/>
    </row>
    <row r="132" spans="2:6" ht="12.75">
      <c r="B132" s="90"/>
      <c r="C132" s="90"/>
      <c r="D132" s="91"/>
      <c r="E132" s="89"/>
      <c r="F132" s="99"/>
    </row>
    <row r="133" spans="2:6" ht="12.75">
      <c r="B133" s="90"/>
      <c r="C133" s="90"/>
      <c r="D133" s="91"/>
      <c r="E133" s="89"/>
      <c r="F133" s="99"/>
    </row>
    <row r="134" spans="2:6" ht="12.75">
      <c r="B134" s="90"/>
      <c r="C134" s="90"/>
      <c r="D134" s="91"/>
      <c r="E134" s="89"/>
      <c r="F134" s="99"/>
    </row>
    <row r="135" spans="2:6" ht="12.75">
      <c r="B135" s="90"/>
      <c r="C135" s="90"/>
      <c r="D135" s="91"/>
      <c r="E135" s="89"/>
      <c r="F135" s="99"/>
    </row>
    <row r="136" spans="2:6" ht="12.75">
      <c r="B136" s="90"/>
      <c r="C136" s="90"/>
      <c r="D136" s="91"/>
      <c r="E136" s="89"/>
      <c r="F136" s="99"/>
    </row>
    <row r="137" spans="2:6" ht="12.75">
      <c r="B137" s="90"/>
      <c r="C137" s="90"/>
      <c r="D137" s="91"/>
      <c r="E137" s="89"/>
      <c r="F137" s="99"/>
    </row>
    <row r="138" spans="2:6" ht="12.75">
      <c r="B138" s="93"/>
      <c r="C138" s="93"/>
      <c r="D138" s="94"/>
      <c r="E138" s="87"/>
      <c r="F138" s="98"/>
    </row>
  </sheetData>
  <sheetProtection/>
  <mergeCells count="9">
    <mergeCell ref="B7:G7"/>
    <mergeCell ref="B1:E5"/>
    <mergeCell ref="B6:G6"/>
    <mergeCell ref="B9:B10"/>
    <mergeCell ref="C9:C10"/>
    <mergeCell ref="D9:D10"/>
    <mergeCell ref="E9:E10"/>
    <mergeCell ref="F9:F10"/>
    <mergeCell ref="G9:H9"/>
  </mergeCells>
  <printOptions horizontalCentered="1"/>
  <pageMargins left="0.6692913385826772" right="0.2755905511811024" top="0.4330708661417323" bottom="0.2755905511811024" header="0.31496062992125984" footer="0.1574803149606299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7" sqref="C7"/>
    </sheetView>
  </sheetViews>
  <sheetFormatPr defaultColWidth="9.140625" defaultRowHeight="12.75"/>
  <sheetData>
    <row r="1" spans="1:4" ht="38.25">
      <c r="A1" s="12" t="s">
        <v>123</v>
      </c>
      <c r="B1" s="13" t="s">
        <v>124</v>
      </c>
      <c r="C1" s="14"/>
      <c r="D1" s="2"/>
    </row>
    <row r="2" spans="1:4" ht="12.75">
      <c r="A2" s="3" t="s">
        <v>95</v>
      </c>
      <c r="B2" s="4">
        <v>1095</v>
      </c>
      <c r="C2" s="5">
        <v>2010</v>
      </c>
      <c r="D2" s="1"/>
    </row>
    <row r="3" spans="1:4" ht="12.75">
      <c r="A3" s="6" t="s">
        <v>6</v>
      </c>
      <c r="B3" s="7" t="s">
        <v>8</v>
      </c>
      <c r="C3" s="8" t="s">
        <v>125</v>
      </c>
      <c r="D3" s="1"/>
    </row>
    <row r="4" spans="1:4" ht="12.75">
      <c r="A4" s="6" t="s">
        <v>19</v>
      </c>
      <c r="B4" s="7" t="s">
        <v>23</v>
      </c>
      <c r="C4" s="8" t="s">
        <v>12</v>
      </c>
      <c r="D4" s="1"/>
    </row>
    <row r="5" spans="1:4" ht="12.75">
      <c r="A5" s="6" t="s">
        <v>19</v>
      </c>
      <c r="B5" s="7" t="s">
        <v>23</v>
      </c>
      <c r="C5" s="8" t="s">
        <v>126</v>
      </c>
      <c r="D5" s="1"/>
    </row>
    <row r="6" spans="1:4" ht="12.75">
      <c r="A6" s="6" t="s">
        <v>28</v>
      </c>
      <c r="B6" s="7" t="s">
        <v>41</v>
      </c>
      <c r="C6" s="8" t="s">
        <v>127</v>
      </c>
      <c r="D6" s="1" t="s">
        <v>133</v>
      </c>
    </row>
    <row r="7" spans="1:4" ht="12.75">
      <c r="A7" s="6" t="s">
        <v>28</v>
      </c>
      <c r="B7" s="7" t="s">
        <v>41</v>
      </c>
      <c r="C7" s="8" t="s">
        <v>128</v>
      </c>
      <c r="D7" s="1" t="s">
        <v>134</v>
      </c>
    </row>
    <row r="8" spans="1:4" ht="12.75">
      <c r="A8" s="6" t="s">
        <v>28</v>
      </c>
      <c r="B8" s="7" t="s">
        <v>46</v>
      </c>
      <c r="C8" s="8" t="s">
        <v>12</v>
      </c>
      <c r="D8" s="1"/>
    </row>
    <row r="9" spans="1:4" ht="12.75">
      <c r="A9" s="6" t="s">
        <v>67</v>
      </c>
      <c r="B9" s="7" t="s">
        <v>69</v>
      </c>
      <c r="C9" s="8" t="s">
        <v>12</v>
      </c>
      <c r="D9" s="1"/>
    </row>
    <row r="10" spans="1:4" ht="12.75">
      <c r="A10" s="6" t="s">
        <v>67</v>
      </c>
      <c r="B10" s="7" t="s">
        <v>69</v>
      </c>
      <c r="C10" s="8" t="s">
        <v>120</v>
      </c>
      <c r="D10" s="1"/>
    </row>
    <row r="11" spans="1:4" ht="12.75">
      <c r="A11" s="6" t="s">
        <v>67</v>
      </c>
      <c r="B11" s="7" t="s">
        <v>69</v>
      </c>
      <c r="C11" s="8" t="s">
        <v>87</v>
      </c>
      <c r="D11" s="1"/>
    </row>
    <row r="12" spans="1:4" ht="12.75">
      <c r="A12" s="6" t="s">
        <v>67</v>
      </c>
      <c r="B12" s="7" t="s">
        <v>71</v>
      </c>
      <c r="C12" s="8" t="s">
        <v>120</v>
      </c>
      <c r="D12" s="1"/>
    </row>
    <row r="13" spans="1:4" ht="12.75">
      <c r="A13" s="6" t="s">
        <v>67</v>
      </c>
      <c r="B13" s="7" t="s">
        <v>74</v>
      </c>
      <c r="C13" s="8" t="s">
        <v>87</v>
      </c>
      <c r="D13" s="1"/>
    </row>
    <row r="14" spans="1:4" ht="12.75">
      <c r="A14" s="6" t="s">
        <v>67</v>
      </c>
      <c r="B14" s="7" t="s">
        <v>129</v>
      </c>
      <c r="C14" s="8" t="s">
        <v>12</v>
      </c>
      <c r="D14" s="1"/>
    </row>
    <row r="15" spans="1:4" ht="12.75">
      <c r="A15" s="6" t="s">
        <v>67</v>
      </c>
      <c r="B15" s="7" t="s">
        <v>129</v>
      </c>
      <c r="C15" s="8" t="s">
        <v>130</v>
      </c>
      <c r="D15" s="1"/>
    </row>
    <row r="16" spans="1:4" ht="12.75">
      <c r="A16" s="6" t="s">
        <v>76</v>
      </c>
      <c r="B16" s="7" t="s">
        <v>88</v>
      </c>
      <c r="C16" s="8" t="s">
        <v>12</v>
      </c>
      <c r="D16" s="1"/>
    </row>
    <row r="17" spans="1:4" ht="12.75">
      <c r="A17" s="9" t="s">
        <v>131</v>
      </c>
      <c r="B17" s="10" t="s">
        <v>132</v>
      </c>
      <c r="C17" s="11" t="s">
        <v>87</v>
      </c>
      <c r="D1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pit</cp:lastModifiedBy>
  <cp:lastPrinted>2010-10-28T14:45:19Z</cp:lastPrinted>
  <dcterms:created xsi:type="dcterms:W3CDTF">2008-10-14T06:23:29Z</dcterms:created>
  <dcterms:modified xsi:type="dcterms:W3CDTF">2010-11-14T22:23:01Z</dcterms:modified>
  <cp:category/>
  <cp:version/>
  <cp:contentType/>
  <cp:contentStatus/>
</cp:coreProperties>
</file>