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'Arkusz1'!$A$1:$L$204</definedName>
  </definedNames>
  <calcPr fullCalcOnLoad="1"/>
</workbook>
</file>

<file path=xl/sharedStrings.xml><?xml version="1.0" encoding="utf-8"?>
<sst xmlns="http://schemas.openxmlformats.org/spreadsheetml/2006/main" count="376" uniqueCount="122">
  <si>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</si>
  <si>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</si>
  <si>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</si>
  <si>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</si>
  <si>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</si>
  <si>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</si>
  <si>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</si>
  <si>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</si>
  <si>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</si>
  <si>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</si>
  <si>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</si>
  <si>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</si>
  <si>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</si>
  <si>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</si>
  <si>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</si>
  <si>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</si>
  <si>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</si>
  <si>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</si>
  <si>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</si>
  <si>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</si>
  <si>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</si>
  <si>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</si>
  <si>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</si>
  <si>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</si>
  <si>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</si>
  <si>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</si>
  <si>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</si>
  <si>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</si>
  <si>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</si>
  <si>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</si>
  <si>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</si>
  <si>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</si>
  <si>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</si>
  <si>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</si>
  <si>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</si>
  <si>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</si>
  <si>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</si>
  <si>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</si>
  <si>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</si>
  <si>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</si>
  <si>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</si>
  <si>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</si>
  <si>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</si>
  <si>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</si>
  <si>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</si>
  <si>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</si>
  <si>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</si>
  <si>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</si>
  <si>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</si>
  <si>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</si>
  <si>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</si>
  <si>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</si>
  <si>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</si>
  <si>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</si>
  <si>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</si>
  <si>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</si>
  <si>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</si>
  <si>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</si>
  <si>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</si>
  <si>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</si>
  <si>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</si>
  <si>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</si>
  <si>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</si>
  <si>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</si>
  <si>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</si>
  <si>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</si>
  <si>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</si>
  <si>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</si>
  <si>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</si>
  <si>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</si>
  <si>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</si>
  <si>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</si>
  <si>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</si>
  <si>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</si>
  <si>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</si>
  <si>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</si>
  <si>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</si>
  <si>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</si>
  <si>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</si>
  <si>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</si>
  <si>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</si>
  <si>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</si>
  <si>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</si>
  <si>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</si>
  <si>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</si>
  <si>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</si>
  <si>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i budowa brakujących odcinków sieci - przyłączy zbiorowych w Wielkiej Wsi 2011 - 2012</t>
  </si>
  <si>
    <t>Opracowanie dokumentacji i budowa brakujących odcinków sieci - przyłączy zbiorowych w Lelitkowie 2011 - 2012</t>
  </si>
  <si>
    <t>Opracowanie dokumentacji i budowa sieci wodociągowej część ul. Miłej i pozostałych w Staporkowie 2011 - 2012</t>
  </si>
  <si>
    <t>Opracowanie dokumentacji i budowa brakujących odcinków sieci - przyłączy zbiorowych w Furmanowie  2011 - 2012</t>
  </si>
  <si>
    <t>Opracowanie dokumentacji i budowa sieci wodociągowej we wsi Piasek 2011-2013</t>
  </si>
  <si>
    <t>Opracowanie dokumentacji i budowa sieci wodociągowej we wsi Grzybów Stary 2011-2012</t>
  </si>
  <si>
    <t>Opracowanie dokumentacji i budowa sieci wodociągowej  dla części Włochowa 2011-2013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</si>
  <si>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</si>
  <si>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</si>
  <si>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</si>
  <si>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Opracowanie dokumentacji i budowa sieci wodociągowej we wsi Bień 2011- 2012</t>
  </si>
  <si>
    <t>Kredyty,             pożyczki, obligacje</t>
  </si>
  <si>
    <t>Udział Gminy Stąporków w programie "e - świętokrzyskie Budowa Systemu Informacji Przestrzennej Województwa Świętokrzyskiego" 2010 -2013</t>
  </si>
  <si>
    <t>Rozbudowa dróg w Czarnieckiej Górze 2007-2013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</si>
  <si>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</si>
  <si>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</si>
  <si>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</si>
  <si>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</si>
  <si>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</si>
  <si>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</si>
  <si>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</si>
  <si>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</si>
  <si>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</si>
  <si>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</si>
  <si>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</si>
  <si>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 xml:space="preserve">Zagospodarowanie terenu wokół budynku Publicznego Przedszkola w Stąporkowie przy ul. Słowackiego 1; 2011-2012 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</si>
  <si>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</si>
  <si>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</si>
  <si>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</si>
  <si>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</si>
  <si>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Nauka dziś - sukces jutro 2011-2012</t>
  </si>
  <si>
    <t>Zespół Szkół Publicznych Publiczna Szkoła Podstawowa w Niekłaniu Wielkim</t>
  </si>
  <si>
    <t>Załacznik Nr 2</t>
  </si>
  <si>
    <t>Przyszłość to wyzwanie - mamy na to rozwiązanie 2011 - 2012</t>
  </si>
  <si>
    <t>do uchwały Nr XII/ 109 /2011</t>
  </si>
  <si>
    <t>z dnia 29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</si>
</sst>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="80" zoomScaleSheetLayoutView="80" zoomScalePageLayoutView="0" workbookViewId="0" topLeftCell="A1">
      <selection activeCell="K4" sqref="K4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02" t="s">
        <v>118</v>
      </c>
      <c r="L1" s="102"/>
    </row>
    <row r="2" spans="2:11" ht="15.75">
      <c r="B2" s="3"/>
      <c r="K2" s="7" t="s">
        <v>120</v>
      </c>
    </row>
    <row r="3" spans="2:12" ht="15.75">
      <c r="B3" s="3"/>
      <c r="K3" s="103" t="s">
        <v>9</v>
      </c>
      <c r="L3" s="103"/>
    </row>
    <row r="4" spans="2:12" ht="15.75">
      <c r="B4" s="3"/>
      <c r="K4" s="7" t="s">
        <v>121</v>
      </c>
      <c r="L4" s="7"/>
    </row>
    <row r="5" spans="2:12" ht="15.75">
      <c r="B5" s="3"/>
      <c r="K5" s="7" t="s">
        <v>103</v>
      </c>
      <c r="L5" s="7"/>
    </row>
    <row r="6" spans="2:12" ht="15.75">
      <c r="B6" s="3"/>
      <c r="K6" s="3" t="s">
        <v>104</v>
      </c>
      <c r="L6" s="78"/>
    </row>
    <row r="7" spans="2:12" ht="15.75">
      <c r="B7" s="3"/>
      <c r="K7" s="103" t="s">
        <v>106</v>
      </c>
      <c r="L7" s="103"/>
    </row>
    <row r="8" spans="2:12" ht="15.75">
      <c r="B8" s="3"/>
      <c r="K8" s="103" t="s">
        <v>9</v>
      </c>
      <c r="L8" s="103"/>
    </row>
    <row r="9" spans="2:12" ht="15.75">
      <c r="B9" s="3"/>
      <c r="K9" s="103" t="s">
        <v>105</v>
      </c>
      <c r="L9" s="103"/>
    </row>
    <row r="10" spans="2:12" ht="16.5" thickBot="1">
      <c r="B10" s="3"/>
      <c r="K10" s="103"/>
      <c r="L10" s="103"/>
    </row>
    <row r="11" spans="2:12" ht="16.5" hidden="1" thickBot="1">
      <c r="B11" s="3"/>
      <c r="K11" s="103"/>
      <c r="L11" s="103"/>
    </row>
    <row r="12" spans="2:12" ht="16.5" hidden="1" thickBot="1">
      <c r="B12" s="3"/>
      <c r="K12" s="130"/>
      <c r="L12" s="130"/>
    </row>
    <row r="13" spans="2:12" ht="16.5" hidden="1" thickBot="1">
      <c r="B13" s="3"/>
      <c r="K13" s="130"/>
      <c r="L13" s="130"/>
    </row>
    <row r="14" spans="2:12" ht="16.5" hidden="1" thickBot="1">
      <c r="B14" s="3"/>
      <c r="K14" s="130"/>
      <c r="L14" s="130"/>
    </row>
    <row r="15" spans="1:12" ht="27.75" customHeight="1" thickBot="1">
      <c r="A15" s="107" t="s">
        <v>22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16.5" thickBot="1">
      <c r="A16" s="3"/>
      <c r="L16" s="12" t="s">
        <v>23</v>
      </c>
    </row>
    <row r="17" spans="1:12" ht="15.75" customHeight="1">
      <c r="A17" s="122" t="s">
        <v>0</v>
      </c>
      <c r="B17" s="110" t="s">
        <v>1</v>
      </c>
      <c r="C17" s="110" t="s">
        <v>8</v>
      </c>
      <c r="D17" s="110" t="s">
        <v>25</v>
      </c>
      <c r="E17" s="110" t="s">
        <v>7</v>
      </c>
      <c r="F17" s="118" t="s">
        <v>2</v>
      </c>
      <c r="G17" s="119"/>
      <c r="H17" s="119"/>
      <c r="I17" s="119"/>
      <c r="J17" s="119"/>
      <c r="K17" s="119"/>
      <c r="L17" s="136" t="s">
        <v>36</v>
      </c>
    </row>
    <row r="18" spans="1:12" ht="15.75" customHeight="1">
      <c r="A18" s="123"/>
      <c r="B18" s="111"/>
      <c r="C18" s="111"/>
      <c r="D18" s="111"/>
      <c r="E18" s="111"/>
      <c r="F18" s="129" t="s">
        <v>20</v>
      </c>
      <c r="G18" s="125" t="s">
        <v>3</v>
      </c>
      <c r="H18" s="126"/>
      <c r="I18" s="126"/>
      <c r="J18" s="127"/>
      <c r="K18" s="128"/>
      <c r="L18" s="137"/>
    </row>
    <row r="19" spans="1:12" ht="15.75" customHeight="1">
      <c r="A19" s="123"/>
      <c r="B19" s="111"/>
      <c r="C19" s="111"/>
      <c r="D19" s="111"/>
      <c r="E19" s="111"/>
      <c r="F19" s="111"/>
      <c r="G19" s="120" t="s">
        <v>12</v>
      </c>
      <c r="H19" s="120" t="s">
        <v>97</v>
      </c>
      <c r="I19" s="18" t="s">
        <v>21</v>
      </c>
      <c r="J19" s="120" t="s">
        <v>10</v>
      </c>
      <c r="K19" s="128" t="s">
        <v>29</v>
      </c>
      <c r="L19" s="137"/>
    </row>
    <row r="20" spans="1:12" ht="131.25" customHeight="1">
      <c r="A20" s="124"/>
      <c r="B20" s="112"/>
      <c r="C20" s="112"/>
      <c r="D20" s="112"/>
      <c r="E20" s="112"/>
      <c r="F20" s="112"/>
      <c r="G20" s="121"/>
      <c r="H20" s="121"/>
      <c r="I20" s="18" t="s">
        <v>24</v>
      </c>
      <c r="J20" s="121"/>
      <c r="K20" s="135"/>
      <c r="L20" s="138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1">
        <v>9</v>
      </c>
      <c r="J21" s="5">
        <v>10</v>
      </c>
      <c r="K21" s="22">
        <v>11</v>
      </c>
      <c r="L21" s="6">
        <v>12</v>
      </c>
    </row>
    <row r="22" spans="1:12" ht="50.25" customHeight="1">
      <c r="A22" s="8">
        <v>1</v>
      </c>
      <c r="B22" s="9" t="s">
        <v>6</v>
      </c>
      <c r="C22" s="9" t="s">
        <v>15</v>
      </c>
      <c r="D22" s="11" t="s">
        <v>96</v>
      </c>
      <c r="E22" s="13">
        <f>31720+200000</f>
        <v>231720</v>
      </c>
      <c r="F22" s="14">
        <v>31720</v>
      </c>
      <c r="G22" s="14">
        <v>0</v>
      </c>
      <c r="H22" s="14">
        <v>31720</v>
      </c>
      <c r="I22" s="31">
        <v>0</v>
      </c>
      <c r="J22" s="30">
        <v>0</v>
      </c>
      <c r="K22" s="32">
        <v>0</v>
      </c>
      <c r="L22" s="10" t="s">
        <v>77</v>
      </c>
    </row>
    <row r="23" spans="1:12" ht="26.25" customHeight="1">
      <c r="A23" s="8"/>
      <c r="B23" s="9"/>
      <c r="C23" s="9"/>
      <c r="D23" s="16" t="s">
        <v>66</v>
      </c>
      <c r="E23" s="25">
        <v>0</v>
      </c>
      <c r="F23" s="14">
        <v>0</v>
      </c>
      <c r="G23" s="14">
        <v>0</v>
      </c>
      <c r="H23" s="30">
        <v>0</v>
      </c>
      <c r="I23" s="31">
        <v>0</v>
      </c>
      <c r="J23" s="30">
        <v>0</v>
      </c>
      <c r="K23" s="32">
        <v>0</v>
      </c>
      <c r="L23" s="10"/>
    </row>
    <row r="24" spans="1:12" ht="26.25" customHeight="1">
      <c r="A24" s="8"/>
      <c r="B24" s="9"/>
      <c r="C24" s="9"/>
      <c r="D24" s="16" t="s">
        <v>67</v>
      </c>
      <c r="E24" s="25">
        <f aca="true" t="shared" si="0" ref="E24:K24">E22</f>
        <v>231720</v>
      </c>
      <c r="F24" s="25">
        <f t="shared" si="0"/>
        <v>31720</v>
      </c>
      <c r="G24" s="25">
        <f t="shared" si="0"/>
        <v>0</v>
      </c>
      <c r="H24" s="25">
        <f t="shared" si="0"/>
        <v>31720</v>
      </c>
      <c r="I24" s="44">
        <f t="shared" si="0"/>
        <v>0</v>
      </c>
      <c r="J24" s="25">
        <f t="shared" si="0"/>
        <v>0</v>
      </c>
      <c r="K24" s="46">
        <f t="shared" si="0"/>
        <v>0</v>
      </c>
      <c r="L24" s="10"/>
    </row>
    <row r="25" spans="1:12" ht="49.5" customHeight="1">
      <c r="A25" s="8">
        <v>2</v>
      </c>
      <c r="B25" s="9" t="s">
        <v>6</v>
      </c>
      <c r="C25" s="9" t="s">
        <v>15</v>
      </c>
      <c r="D25" s="16" t="s">
        <v>86</v>
      </c>
      <c r="E25" s="25">
        <f>15000+400000</f>
        <v>415000</v>
      </c>
      <c r="F25" s="14">
        <v>15000</v>
      </c>
      <c r="G25" s="14">
        <v>0</v>
      </c>
      <c r="H25" s="14">
        <v>15000</v>
      </c>
      <c r="I25" s="31">
        <v>0</v>
      </c>
      <c r="J25" s="30">
        <v>0</v>
      </c>
      <c r="K25" s="32">
        <v>0</v>
      </c>
      <c r="L25" s="10" t="s">
        <v>77</v>
      </c>
    </row>
    <row r="26" spans="1:12" ht="25.5" customHeight="1">
      <c r="A26" s="8"/>
      <c r="B26" s="9"/>
      <c r="C26" s="9"/>
      <c r="D26" s="16" t="s">
        <v>66</v>
      </c>
      <c r="E26" s="25">
        <v>0</v>
      </c>
      <c r="F26" s="14">
        <v>0</v>
      </c>
      <c r="G26" s="14">
        <v>0</v>
      </c>
      <c r="H26" s="30">
        <v>0</v>
      </c>
      <c r="I26" s="31">
        <v>0</v>
      </c>
      <c r="J26" s="30">
        <v>0</v>
      </c>
      <c r="K26" s="32">
        <v>0</v>
      </c>
      <c r="L26" s="10"/>
    </row>
    <row r="27" spans="1:12" ht="25.5" customHeight="1">
      <c r="A27" s="8"/>
      <c r="B27" s="9"/>
      <c r="C27" s="9"/>
      <c r="D27" s="16" t="s">
        <v>67</v>
      </c>
      <c r="E27" s="25">
        <f aca="true" t="shared" si="1" ref="E27:K27">E25</f>
        <v>415000</v>
      </c>
      <c r="F27" s="25">
        <f t="shared" si="1"/>
        <v>15000</v>
      </c>
      <c r="G27" s="25">
        <f t="shared" si="1"/>
        <v>0</v>
      </c>
      <c r="H27" s="25">
        <f t="shared" si="1"/>
        <v>15000</v>
      </c>
      <c r="I27" s="44">
        <f t="shared" si="1"/>
        <v>0</v>
      </c>
      <c r="J27" s="25">
        <f t="shared" si="1"/>
        <v>0</v>
      </c>
      <c r="K27" s="46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6" t="s">
        <v>87</v>
      </c>
      <c r="E28" s="25">
        <f>10000+200000</f>
        <v>210000</v>
      </c>
      <c r="F28" s="14">
        <v>10000</v>
      </c>
      <c r="G28" s="14">
        <v>0</v>
      </c>
      <c r="H28" s="14">
        <v>10000</v>
      </c>
      <c r="I28" s="31">
        <v>0</v>
      </c>
      <c r="J28" s="30">
        <v>0</v>
      </c>
      <c r="K28" s="32">
        <v>0</v>
      </c>
      <c r="L28" s="10" t="s">
        <v>77</v>
      </c>
    </row>
    <row r="29" spans="1:12" ht="20.25" customHeight="1">
      <c r="A29" s="8"/>
      <c r="B29" s="9"/>
      <c r="C29" s="9"/>
      <c r="D29" s="16" t="s">
        <v>66</v>
      </c>
      <c r="E29" s="25">
        <v>0</v>
      </c>
      <c r="F29" s="14">
        <v>0</v>
      </c>
      <c r="G29" s="14">
        <v>0</v>
      </c>
      <c r="H29" s="30">
        <v>0</v>
      </c>
      <c r="I29" s="31">
        <v>0</v>
      </c>
      <c r="J29" s="30">
        <v>0</v>
      </c>
      <c r="K29" s="32">
        <v>0</v>
      </c>
      <c r="L29" s="10"/>
    </row>
    <row r="30" spans="1:12" ht="20.25" customHeight="1">
      <c r="A30" s="8"/>
      <c r="B30" s="9"/>
      <c r="C30" s="9"/>
      <c r="D30" s="16" t="s">
        <v>67</v>
      </c>
      <c r="E30" s="25">
        <f aca="true" t="shared" si="2" ref="E30:K30">E28</f>
        <v>210000</v>
      </c>
      <c r="F30" s="25">
        <f t="shared" si="2"/>
        <v>10000</v>
      </c>
      <c r="G30" s="25">
        <f t="shared" si="2"/>
        <v>0</v>
      </c>
      <c r="H30" s="25">
        <f t="shared" si="2"/>
        <v>10000</v>
      </c>
      <c r="I30" s="44">
        <f t="shared" si="2"/>
        <v>0</v>
      </c>
      <c r="J30" s="25">
        <f t="shared" si="2"/>
        <v>0</v>
      </c>
      <c r="K30" s="46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6" t="s">
        <v>88</v>
      </c>
      <c r="E31" s="25">
        <f>48800+800000</f>
        <v>848800</v>
      </c>
      <c r="F31" s="14">
        <v>48800</v>
      </c>
      <c r="G31" s="14">
        <v>0</v>
      </c>
      <c r="H31" s="14">
        <v>48800</v>
      </c>
      <c r="I31" s="31">
        <v>0</v>
      </c>
      <c r="J31" s="30">
        <v>0</v>
      </c>
      <c r="K31" s="32">
        <v>0</v>
      </c>
      <c r="L31" s="10" t="s">
        <v>77</v>
      </c>
    </row>
    <row r="32" spans="1:12" ht="22.5" customHeight="1">
      <c r="A32" s="8"/>
      <c r="B32" s="9"/>
      <c r="C32" s="9"/>
      <c r="D32" s="16" t="s">
        <v>66</v>
      </c>
      <c r="E32" s="25">
        <v>0</v>
      </c>
      <c r="F32" s="14">
        <v>0</v>
      </c>
      <c r="G32" s="14">
        <v>0</v>
      </c>
      <c r="H32" s="30">
        <v>0</v>
      </c>
      <c r="I32" s="31">
        <v>0</v>
      </c>
      <c r="J32" s="30">
        <v>0</v>
      </c>
      <c r="K32" s="32">
        <v>0</v>
      </c>
      <c r="L32" s="10"/>
    </row>
    <row r="33" spans="1:12" ht="22.5" customHeight="1">
      <c r="A33" s="8"/>
      <c r="B33" s="9"/>
      <c r="C33" s="9"/>
      <c r="D33" s="16" t="s">
        <v>67</v>
      </c>
      <c r="E33" s="25">
        <f aca="true" t="shared" si="3" ref="E33:K33">E31</f>
        <v>848800</v>
      </c>
      <c r="F33" s="25">
        <f t="shared" si="3"/>
        <v>48800</v>
      </c>
      <c r="G33" s="25">
        <f t="shared" si="3"/>
        <v>0</v>
      </c>
      <c r="H33" s="25">
        <f t="shared" si="3"/>
        <v>48800</v>
      </c>
      <c r="I33" s="44">
        <f t="shared" si="3"/>
        <v>0</v>
      </c>
      <c r="J33" s="25">
        <f t="shared" si="3"/>
        <v>0</v>
      </c>
      <c r="K33" s="46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6" t="s">
        <v>89</v>
      </c>
      <c r="E34" s="25">
        <f>15000+200000</f>
        <v>215000</v>
      </c>
      <c r="F34" s="14">
        <v>15000</v>
      </c>
      <c r="G34" s="14">
        <v>0</v>
      </c>
      <c r="H34" s="14">
        <v>15000</v>
      </c>
      <c r="I34" s="31">
        <v>0</v>
      </c>
      <c r="J34" s="30">
        <v>0</v>
      </c>
      <c r="K34" s="32">
        <v>0</v>
      </c>
      <c r="L34" s="10" t="s">
        <v>77</v>
      </c>
    </row>
    <row r="35" spans="1:12" ht="19.5" customHeight="1">
      <c r="A35" s="8"/>
      <c r="B35" s="9"/>
      <c r="C35" s="9"/>
      <c r="D35" s="16" t="s">
        <v>66</v>
      </c>
      <c r="E35" s="25">
        <v>0</v>
      </c>
      <c r="F35" s="14">
        <v>0</v>
      </c>
      <c r="G35" s="14">
        <v>0</v>
      </c>
      <c r="H35" s="30">
        <v>0</v>
      </c>
      <c r="I35" s="31">
        <v>0</v>
      </c>
      <c r="J35" s="30">
        <v>0</v>
      </c>
      <c r="K35" s="32">
        <v>0</v>
      </c>
      <c r="L35" s="10"/>
    </row>
    <row r="36" spans="1:12" ht="19.5" customHeight="1">
      <c r="A36" s="8"/>
      <c r="B36" s="9"/>
      <c r="C36" s="9"/>
      <c r="D36" s="16" t="s">
        <v>67</v>
      </c>
      <c r="E36" s="25">
        <f aca="true" t="shared" si="4" ref="E36:K36">E34</f>
        <v>215000</v>
      </c>
      <c r="F36" s="25">
        <f t="shared" si="4"/>
        <v>15000</v>
      </c>
      <c r="G36" s="25">
        <f t="shared" si="4"/>
        <v>0</v>
      </c>
      <c r="H36" s="25">
        <f t="shared" si="4"/>
        <v>15000</v>
      </c>
      <c r="I36" s="44">
        <f t="shared" si="4"/>
        <v>0</v>
      </c>
      <c r="J36" s="25">
        <f t="shared" si="4"/>
        <v>0</v>
      </c>
      <c r="K36" s="46">
        <f t="shared" si="4"/>
        <v>0</v>
      </c>
      <c r="L36" s="10"/>
    </row>
    <row r="37" spans="1:12" ht="47.25" customHeight="1">
      <c r="A37" s="8">
        <v>6</v>
      </c>
      <c r="B37" s="9" t="s">
        <v>6</v>
      </c>
      <c r="C37" s="9" t="s">
        <v>15</v>
      </c>
      <c r="D37" s="16" t="s">
        <v>90</v>
      </c>
      <c r="E37" s="25">
        <f>27816+500000</f>
        <v>527816</v>
      </c>
      <c r="F37" s="14">
        <v>27816</v>
      </c>
      <c r="G37" s="14">
        <v>0</v>
      </c>
      <c r="H37" s="14">
        <v>27816</v>
      </c>
      <c r="I37" s="31">
        <v>0</v>
      </c>
      <c r="J37" s="30">
        <v>0</v>
      </c>
      <c r="K37" s="32">
        <v>0</v>
      </c>
      <c r="L37" s="10" t="s">
        <v>77</v>
      </c>
    </row>
    <row r="38" spans="1:12" ht="21" customHeight="1">
      <c r="A38" s="8"/>
      <c r="B38" s="9"/>
      <c r="C38" s="9"/>
      <c r="D38" s="16" t="s">
        <v>66</v>
      </c>
      <c r="E38" s="25">
        <v>0</v>
      </c>
      <c r="F38" s="14">
        <v>0</v>
      </c>
      <c r="G38" s="14">
        <v>0</v>
      </c>
      <c r="H38" s="30">
        <v>0</v>
      </c>
      <c r="I38" s="31">
        <v>0</v>
      </c>
      <c r="J38" s="30">
        <v>0</v>
      </c>
      <c r="K38" s="32">
        <v>0</v>
      </c>
      <c r="L38" s="10"/>
    </row>
    <row r="39" spans="1:12" ht="21" customHeight="1">
      <c r="A39" s="8"/>
      <c r="B39" s="9"/>
      <c r="C39" s="9"/>
      <c r="D39" s="16" t="s">
        <v>67</v>
      </c>
      <c r="E39" s="25">
        <f aca="true" t="shared" si="5" ref="E39:K39">E37</f>
        <v>527816</v>
      </c>
      <c r="F39" s="25">
        <f t="shared" si="5"/>
        <v>27816</v>
      </c>
      <c r="G39" s="25">
        <f t="shared" si="5"/>
        <v>0</v>
      </c>
      <c r="H39" s="25">
        <f t="shared" si="5"/>
        <v>27816</v>
      </c>
      <c r="I39" s="44">
        <f t="shared" si="5"/>
        <v>0</v>
      </c>
      <c r="J39" s="25">
        <f t="shared" si="5"/>
        <v>0</v>
      </c>
      <c r="K39" s="46">
        <f t="shared" si="5"/>
        <v>0</v>
      </c>
      <c r="L39" s="10"/>
    </row>
    <row r="40" spans="1:12" ht="50.25" customHeight="1">
      <c r="A40" s="8">
        <v>7</v>
      </c>
      <c r="B40" s="15" t="s">
        <v>6</v>
      </c>
      <c r="C40" s="15" t="s">
        <v>15</v>
      </c>
      <c r="D40" s="16" t="s">
        <v>31</v>
      </c>
      <c r="E40" s="25">
        <v>298800</v>
      </c>
      <c r="F40" s="14">
        <v>250000</v>
      </c>
      <c r="G40" s="14">
        <v>0</v>
      </c>
      <c r="H40" s="14">
        <v>250000</v>
      </c>
      <c r="I40" s="33">
        <v>0</v>
      </c>
      <c r="J40" s="25">
        <v>0</v>
      </c>
      <c r="K40" s="34">
        <v>0</v>
      </c>
      <c r="L40" s="10" t="s">
        <v>77</v>
      </c>
    </row>
    <row r="41" spans="1:12" ht="22.5" customHeight="1">
      <c r="A41" s="8"/>
      <c r="B41" s="15"/>
      <c r="C41" s="15"/>
      <c r="D41" s="16" t="s">
        <v>66</v>
      </c>
      <c r="E41" s="25">
        <v>0</v>
      </c>
      <c r="F41" s="14">
        <v>0</v>
      </c>
      <c r="G41" s="14">
        <v>0</v>
      </c>
      <c r="H41" s="14">
        <v>0</v>
      </c>
      <c r="I41" s="33">
        <v>0</v>
      </c>
      <c r="J41" s="25">
        <v>0</v>
      </c>
      <c r="K41" s="34">
        <v>0</v>
      </c>
      <c r="L41" s="10"/>
    </row>
    <row r="42" spans="1:12" ht="20.25" customHeight="1">
      <c r="A42" s="8"/>
      <c r="B42" s="15"/>
      <c r="C42" s="15"/>
      <c r="D42" s="16" t="s">
        <v>67</v>
      </c>
      <c r="E42" s="25">
        <f aca="true" t="shared" si="6" ref="E42:K42">E40</f>
        <v>298800</v>
      </c>
      <c r="F42" s="25">
        <f t="shared" si="6"/>
        <v>250000</v>
      </c>
      <c r="G42" s="25">
        <f t="shared" si="6"/>
        <v>0</v>
      </c>
      <c r="H42" s="25">
        <f t="shared" si="6"/>
        <v>250000</v>
      </c>
      <c r="I42" s="44">
        <f t="shared" si="6"/>
        <v>0</v>
      </c>
      <c r="J42" s="25">
        <f t="shared" si="6"/>
        <v>0</v>
      </c>
      <c r="K42" s="46">
        <f t="shared" si="6"/>
        <v>0</v>
      </c>
      <c r="L42" s="10"/>
    </row>
    <row r="43" spans="1:12" ht="45" customHeight="1">
      <c r="A43" s="8">
        <v>8</v>
      </c>
      <c r="B43" s="9" t="s">
        <v>6</v>
      </c>
      <c r="C43" s="9" t="s">
        <v>15</v>
      </c>
      <c r="D43" s="16" t="s">
        <v>91</v>
      </c>
      <c r="E43" s="25">
        <f>700000+24400</f>
        <v>724400</v>
      </c>
      <c r="F43" s="14">
        <v>24400</v>
      </c>
      <c r="G43" s="14">
        <v>0</v>
      </c>
      <c r="H43" s="14">
        <v>24400</v>
      </c>
      <c r="I43" s="35">
        <v>0</v>
      </c>
      <c r="J43" s="30">
        <v>0</v>
      </c>
      <c r="K43" s="32">
        <v>0</v>
      </c>
      <c r="L43" s="10" t="s">
        <v>77</v>
      </c>
    </row>
    <row r="44" spans="1:12" ht="20.25" customHeight="1">
      <c r="A44" s="8"/>
      <c r="B44" s="9"/>
      <c r="C44" s="9"/>
      <c r="D44" s="16" t="s">
        <v>66</v>
      </c>
      <c r="E44" s="25">
        <v>0</v>
      </c>
      <c r="F44" s="14">
        <v>0</v>
      </c>
      <c r="G44" s="14">
        <v>0</v>
      </c>
      <c r="H44" s="30">
        <v>0</v>
      </c>
      <c r="I44" s="35">
        <v>0</v>
      </c>
      <c r="J44" s="30">
        <v>0</v>
      </c>
      <c r="K44" s="32">
        <v>0</v>
      </c>
      <c r="L44" s="10"/>
    </row>
    <row r="45" spans="1:12" ht="20.25" customHeight="1">
      <c r="A45" s="8"/>
      <c r="B45" s="9"/>
      <c r="C45" s="9"/>
      <c r="D45" s="16" t="s">
        <v>67</v>
      </c>
      <c r="E45" s="25">
        <f aca="true" t="shared" si="7" ref="E45:K45">E43</f>
        <v>724400</v>
      </c>
      <c r="F45" s="25">
        <f t="shared" si="7"/>
        <v>24400</v>
      </c>
      <c r="G45" s="25">
        <f t="shared" si="7"/>
        <v>0</v>
      </c>
      <c r="H45" s="25">
        <f t="shared" si="7"/>
        <v>24400</v>
      </c>
      <c r="I45" s="44">
        <f t="shared" si="7"/>
        <v>0</v>
      </c>
      <c r="J45" s="25">
        <f t="shared" si="7"/>
        <v>0</v>
      </c>
      <c r="K45" s="46">
        <f t="shared" si="7"/>
        <v>0</v>
      </c>
      <c r="L45" s="10"/>
    </row>
    <row r="46" spans="1:12" ht="49.5" customHeight="1">
      <c r="A46" s="8">
        <v>9</v>
      </c>
      <c r="B46" s="9" t="s">
        <v>6</v>
      </c>
      <c r="C46" s="9" t="s">
        <v>15</v>
      </c>
      <c r="D46" s="16" t="s">
        <v>92</v>
      </c>
      <c r="E46" s="25">
        <f>19520+450000</f>
        <v>469520</v>
      </c>
      <c r="F46" s="14">
        <v>19520</v>
      </c>
      <c r="G46" s="14">
        <v>0</v>
      </c>
      <c r="H46" s="14">
        <v>19520</v>
      </c>
      <c r="I46" s="31">
        <v>0</v>
      </c>
      <c r="J46" s="30">
        <v>0</v>
      </c>
      <c r="K46" s="32">
        <v>0</v>
      </c>
      <c r="L46" s="10" t="s">
        <v>77</v>
      </c>
    </row>
    <row r="47" spans="1:12" ht="21" customHeight="1">
      <c r="A47" s="8"/>
      <c r="B47" s="9"/>
      <c r="C47" s="9"/>
      <c r="D47" s="16" t="s">
        <v>66</v>
      </c>
      <c r="E47" s="25">
        <v>0</v>
      </c>
      <c r="F47" s="14">
        <v>0</v>
      </c>
      <c r="G47" s="14">
        <v>0</v>
      </c>
      <c r="H47" s="30">
        <v>0</v>
      </c>
      <c r="I47" s="31">
        <v>0</v>
      </c>
      <c r="J47" s="30">
        <v>0</v>
      </c>
      <c r="K47" s="32">
        <v>0</v>
      </c>
      <c r="L47" s="10"/>
    </row>
    <row r="48" spans="1:12" ht="20.25" customHeight="1">
      <c r="A48" s="8"/>
      <c r="B48" s="9"/>
      <c r="C48" s="9"/>
      <c r="D48" s="16" t="s">
        <v>67</v>
      </c>
      <c r="E48" s="25">
        <f aca="true" t="shared" si="8" ref="E48:K48">E46</f>
        <v>469520</v>
      </c>
      <c r="F48" s="25">
        <f t="shared" si="8"/>
        <v>19520</v>
      </c>
      <c r="G48" s="25">
        <f t="shared" si="8"/>
        <v>0</v>
      </c>
      <c r="H48" s="25">
        <f t="shared" si="8"/>
        <v>19520</v>
      </c>
      <c r="I48" s="44">
        <f t="shared" si="8"/>
        <v>0</v>
      </c>
      <c r="J48" s="25">
        <f t="shared" si="8"/>
        <v>0</v>
      </c>
      <c r="K48" s="46">
        <f t="shared" si="8"/>
        <v>0</v>
      </c>
      <c r="L48" s="10"/>
    </row>
    <row r="49" spans="1:12" ht="35.25" customHeight="1">
      <c r="A49" s="8">
        <v>10</v>
      </c>
      <c r="B49" s="9">
        <v>600</v>
      </c>
      <c r="C49" s="9">
        <v>60016</v>
      </c>
      <c r="D49" s="16" t="s">
        <v>19</v>
      </c>
      <c r="E49" s="25">
        <f>239000+20628</f>
        <v>259628</v>
      </c>
      <c r="F49" s="14">
        <v>239000</v>
      </c>
      <c r="G49" s="14">
        <v>0</v>
      </c>
      <c r="H49" s="30">
        <v>239000</v>
      </c>
      <c r="I49" s="31">
        <v>0</v>
      </c>
      <c r="J49" s="30">
        <v>0</v>
      </c>
      <c r="K49" s="32">
        <v>0</v>
      </c>
      <c r="L49" s="10" t="s">
        <v>77</v>
      </c>
    </row>
    <row r="50" spans="1:12" ht="21.75" customHeight="1">
      <c r="A50" s="8"/>
      <c r="B50" s="9"/>
      <c r="C50" s="9"/>
      <c r="D50" s="16" t="s">
        <v>66</v>
      </c>
      <c r="E50" s="25">
        <v>0</v>
      </c>
      <c r="F50" s="14">
        <v>0</v>
      </c>
      <c r="G50" s="14">
        <v>0</v>
      </c>
      <c r="H50" s="30">
        <v>0</v>
      </c>
      <c r="I50" s="31">
        <v>0</v>
      </c>
      <c r="J50" s="30">
        <v>0</v>
      </c>
      <c r="K50" s="32">
        <v>0</v>
      </c>
      <c r="L50" s="10"/>
    </row>
    <row r="51" spans="1:12" ht="21.75" customHeight="1">
      <c r="A51" s="8"/>
      <c r="B51" s="9"/>
      <c r="C51" s="9"/>
      <c r="D51" s="16" t="s">
        <v>67</v>
      </c>
      <c r="E51" s="25">
        <f aca="true" t="shared" si="9" ref="E51:K51">E49</f>
        <v>259628</v>
      </c>
      <c r="F51" s="25">
        <f t="shared" si="9"/>
        <v>239000</v>
      </c>
      <c r="G51" s="25">
        <f t="shared" si="9"/>
        <v>0</v>
      </c>
      <c r="H51" s="25">
        <f t="shared" si="9"/>
        <v>239000</v>
      </c>
      <c r="I51" s="44">
        <f t="shared" si="9"/>
        <v>0</v>
      </c>
      <c r="J51" s="25">
        <f t="shared" si="9"/>
        <v>0</v>
      </c>
      <c r="K51" s="46">
        <f t="shared" si="9"/>
        <v>0</v>
      </c>
      <c r="L51" s="10"/>
    </row>
    <row r="52" spans="1:12" ht="30.75" customHeight="1">
      <c r="A52" s="8">
        <v>11</v>
      </c>
      <c r="B52" s="9">
        <v>600</v>
      </c>
      <c r="C52" s="9">
        <v>60016</v>
      </c>
      <c r="D52" s="16" t="s">
        <v>99</v>
      </c>
      <c r="E52" s="25">
        <v>1078881</v>
      </c>
      <c r="F52" s="14">
        <v>390000</v>
      </c>
      <c r="G52" s="14">
        <v>0</v>
      </c>
      <c r="H52" s="36">
        <v>390000</v>
      </c>
      <c r="I52" s="31">
        <v>0</v>
      </c>
      <c r="J52" s="30">
        <v>0</v>
      </c>
      <c r="K52" s="32">
        <v>0</v>
      </c>
      <c r="L52" s="10" t="s">
        <v>77</v>
      </c>
    </row>
    <row r="53" spans="1:12" ht="19.5" customHeight="1">
      <c r="A53" s="8"/>
      <c r="B53" s="9"/>
      <c r="C53" s="9"/>
      <c r="D53" s="16" t="s">
        <v>66</v>
      </c>
      <c r="E53" s="25">
        <v>0</v>
      </c>
      <c r="F53" s="14">
        <v>0</v>
      </c>
      <c r="G53" s="14">
        <v>0</v>
      </c>
      <c r="H53" s="36">
        <v>0</v>
      </c>
      <c r="I53" s="31">
        <v>0</v>
      </c>
      <c r="J53" s="30">
        <v>0</v>
      </c>
      <c r="K53" s="32">
        <v>0</v>
      </c>
      <c r="L53" s="10"/>
    </row>
    <row r="54" spans="1:12" ht="18.75" customHeight="1">
      <c r="A54" s="8"/>
      <c r="B54" s="9"/>
      <c r="C54" s="9"/>
      <c r="D54" s="16" t="s">
        <v>67</v>
      </c>
      <c r="E54" s="25">
        <f aca="true" t="shared" si="10" ref="E54:K54">E52</f>
        <v>1078881</v>
      </c>
      <c r="F54" s="25">
        <f t="shared" si="10"/>
        <v>390000</v>
      </c>
      <c r="G54" s="25">
        <f t="shared" si="10"/>
        <v>0</v>
      </c>
      <c r="H54" s="25">
        <f t="shared" si="10"/>
        <v>390000</v>
      </c>
      <c r="I54" s="44">
        <f t="shared" si="10"/>
        <v>0</v>
      </c>
      <c r="J54" s="25">
        <f t="shared" si="10"/>
        <v>0</v>
      </c>
      <c r="K54" s="46">
        <f t="shared" si="10"/>
        <v>0</v>
      </c>
      <c r="L54" s="10"/>
    </row>
    <row r="55" spans="1:12" ht="62.25" customHeight="1">
      <c r="A55" s="8">
        <v>12</v>
      </c>
      <c r="B55" s="9">
        <v>600</v>
      </c>
      <c r="C55" s="9">
        <v>60016</v>
      </c>
      <c r="D55" s="16" t="s">
        <v>110</v>
      </c>
      <c r="E55" s="25">
        <v>103614</v>
      </c>
      <c r="F55" s="14">
        <v>20200</v>
      </c>
      <c r="G55" s="14">
        <v>0</v>
      </c>
      <c r="H55" s="30">
        <v>20200</v>
      </c>
      <c r="I55" s="31">
        <v>0</v>
      </c>
      <c r="J55" s="30">
        <v>0</v>
      </c>
      <c r="K55" s="32">
        <v>0</v>
      </c>
      <c r="L55" s="10" t="s">
        <v>77</v>
      </c>
    </row>
    <row r="56" spans="1:12" ht="24.75" customHeight="1">
      <c r="A56" s="8"/>
      <c r="B56" s="9"/>
      <c r="C56" s="9"/>
      <c r="D56" s="16" t="s">
        <v>66</v>
      </c>
      <c r="E56" s="25">
        <v>0</v>
      </c>
      <c r="F56" s="14">
        <v>0</v>
      </c>
      <c r="G56" s="14">
        <v>0</v>
      </c>
      <c r="H56" s="30">
        <v>0</v>
      </c>
      <c r="I56" s="31">
        <v>0</v>
      </c>
      <c r="J56" s="30">
        <v>0</v>
      </c>
      <c r="K56" s="32">
        <v>0</v>
      </c>
      <c r="L56" s="10"/>
    </row>
    <row r="57" spans="1:12" ht="25.5" customHeight="1">
      <c r="A57" s="8"/>
      <c r="B57" s="9"/>
      <c r="C57" s="9"/>
      <c r="D57" s="16" t="s">
        <v>67</v>
      </c>
      <c r="E57" s="25">
        <f aca="true" t="shared" si="11" ref="E57:K57">E55</f>
        <v>103614</v>
      </c>
      <c r="F57" s="25">
        <f t="shared" si="11"/>
        <v>20200</v>
      </c>
      <c r="G57" s="25">
        <f t="shared" si="11"/>
        <v>0</v>
      </c>
      <c r="H57" s="25">
        <f t="shared" si="11"/>
        <v>20200</v>
      </c>
      <c r="I57" s="44">
        <f t="shared" si="11"/>
        <v>0</v>
      </c>
      <c r="J57" s="25">
        <f t="shared" si="11"/>
        <v>0</v>
      </c>
      <c r="K57" s="46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6" t="s">
        <v>93</v>
      </c>
      <c r="E58" s="25">
        <v>201000</v>
      </c>
      <c r="F58" s="14">
        <v>10000</v>
      </c>
      <c r="G58" s="14">
        <v>10000</v>
      </c>
      <c r="H58" s="14">
        <v>0</v>
      </c>
      <c r="I58" s="44">
        <v>0</v>
      </c>
      <c r="J58" s="25">
        <v>0</v>
      </c>
      <c r="K58" s="46">
        <v>0</v>
      </c>
      <c r="L58" s="10" t="s">
        <v>77</v>
      </c>
    </row>
    <row r="59" spans="1:12" ht="31.5" customHeight="1">
      <c r="A59" s="8"/>
      <c r="B59" s="9"/>
      <c r="C59" s="9"/>
      <c r="D59" s="16" t="s">
        <v>66</v>
      </c>
      <c r="E59" s="14">
        <v>0</v>
      </c>
      <c r="F59" s="14">
        <v>0</v>
      </c>
      <c r="G59" s="14">
        <v>0</v>
      </c>
      <c r="H59" s="14">
        <v>0</v>
      </c>
      <c r="I59" s="33">
        <v>0</v>
      </c>
      <c r="J59" s="14">
        <v>0</v>
      </c>
      <c r="K59" s="34">
        <v>0</v>
      </c>
      <c r="L59" s="10"/>
    </row>
    <row r="60" spans="1:12" ht="31.5" customHeight="1">
      <c r="A60" s="8"/>
      <c r="B60" s="9"/>
      <c r="C60" s="9"/>
      <c r="D60" s="16" t="s">
        <v>67</v>
      </c>
      <c r="E60" s="25">
        <f>SUM(E58)</f>
        <v>201000</v>
      </c>
      <c r="F60" s="25">
        <f aca="true" t="shared" si="12" ref="F60:K60">SUM(F58)</f>
        <v>10000</v>
      </c>
      <c r="G60" s="25">
        <f t="shared" si="12"/>
        <v>10000</v>
      </c>
      <c r="H60" s="25">
        <f t="shared" si="12"/>
        <v>0</v>
      </c>
      <c r="I60" s="25">
        <f t="shared" si="12"/>
        <v>0</v>
      </c>
      <c r="J60" s="25">
        <f t="shared" si="12"/>
        <v>0</v>
      </c>
      <c r="K60" s="25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6" t="s">
        <v>30</v>
      </c>
      <c r="E61" s="25">
        <f>30669+100000</f>
        <v>130669</v>
      </c>
      <c r="F61" s="14">
        <v>100000</v>
      </c>
      <c r="G61" s="14">
        <v>0</v>
      </c>
      <c r="H61" s="30">
        <v>100000</v>
      </c>
      <c r="I61" s="31">
        <v>0</v>
      </c>
      <c r="J61" s="30">
        <v>0</v>
      </c>
      <c r="K61" s="32">
        <v>0</v>
      </c>
      <c r="L61" s="10" t="s">
        <v>77</v>
      </c>
    </row>
    <row r="62" spans="1:12" ht="25.5" customHeight="1">
      <c r="A62" s="8"/>
      <c r="B62" s="9"/>
      <c r="C62" s="9"/>
      <c r="D62" s="16" t="s">
        <v>66</v>
      </c>
      <c r="E62" s="25">
        <v>0</v>
      </c>
      <c r="F62" s="14">
        <v>0</v>
      </c>
      <c r="G62" s="14">
        <v>0</v>
      </c>
      <c r="H62" s="30">
        <v>0</v>
      </c>
      <c r="I62" s="31">
        <v>0</v>
      </c>
      <c r="J62" s="30">
        <v>0</v>
      </c>
      <c r="K62" s="32">
        <v>0</v>
      </c>
      <c r="L62" s="10"/>
    </row>
    <row r="63" spans="1:12" ht="25.5" customHeight="1">
      <c r="A63" s="8"/>
      <c r="B63" s="9"/>
      <c r="C63" s="9"/>
      <c r="D63" s="16" t="s">
        <v>67</v>
      </c>
      <c r="E63" s="25">
        <f aca="true" t="shared" si="13" ref="E63:K63">E61</f>
        <v>130669</v>
      </c>
      <c r="F63" s="25">
        <f t="shared" si="13"/>
        <v>100000</v>
      </c>
      <c r="G63" s="25">
        <f t="shared" si="13"/>
        <v>0</v>
      </c>
      <c r="H63" s="25">
        <f t="shared" si="13"/>
        <v>100000</v>
      </c>
      <c r="I63" s="44">
        <f t="shared" si="13"/>
        <v>0</v>
      </c>
      <c r="J63" s="25">
        <f t="shared" si="13"/>
        <v>0</v>
      </c>
      <c r="K63" s="46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6" t="s">
        <v>94</v>
      </c>
      <c r="E64" s="25">
        <v>167169</v>
      </c>
      <c r="F64" s="14">
        <v>167169</v>
      </c>
      <c r="G64" s="14">
        <v>29214</v>
      </c>
      <c r="H64" s="30">
        <v>0</v>
      </c>
      <c r="I64" s="31">
        <v>0</v>
      </c>
      <c r="J64" s="30">
        <v>0</v>
      </c>
      <c r="K64" s="32">
        <v>137955</v>
      </c>
      <c r="L64" s="10" t="s">
        <v>77</v>
      </c>
    </row>
    <row r="65" spans="1:12" ht="26.25" customHeight="1">
      <c r="A65" s="8"/>
      <c r="B65" s="9"/>
      <c r="C65" s="9"/>
      <c r="D65" s="16" t="s">
        <v>66</v>
      </c>
      <c r="E65" s="25">
        <v>0</v>
      </c>
      <c r="F65" s="14">
        <v>0</v>
      </c>
      <c r="G65" s="14">
        <v>0</v>
      </c>
      <c r="H65" s="30">
        <v>0</v>
      </c>
      <c r="I65" s="31">
        <v>0</v>
      </c>
      <c r="J65" s="30">
        <v>0</v>
      </c>
      <c r="K65" s="32">
        <v>0</v>
      </c>
      <c r="L65" s="10"/>
    </row>
    <row r="66" spans="1:12" ht="26.25" customHeight="1">
      <c r="A66" s="8"/>
      <c r="B66" s="9"/>
      <c r="C66" s="9"/>
      <c r="D66" s="16" t="s">
        <v>67</v>
      </c>
      <c r="E66" s="25">
        <f aca="true" t="shared" si="14" ref="E66:K66">E64</f>
        <v>167169</v>
      </c>
      <c r="F66" s="25">
        <f t="shared" si="14"/>
        <v>167169</v>
      </c>
      <c r="G66" s="25">
        <f t="shared" si="14"/>
        <v>29214</v>
      </c>
      <c r="H66" s="25">
        <f t="shared" si="14"/>
        <v>0</v>
      </c>
      <c r="I66" s="44">
        <f t="shared" si="14"/>
        <v>0</v>
      </c>
      <c r="J66" s="25">
        <f t="shared" si="14"/>
        <v>0</v>
      </c>
      <c r="K66" s="46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6" t="s">
        <v>98</v>
      </c>
      <c r="E67" s="25">
        <v>84968</v>
      </c>
      <c r="F67" s="25">
        <v>84968</v>
      </c>
      <c r="G67" s="25">
        <v>19883</v>
      </c>
      <c r="H67" s="25">
        <v>0</v>
      </c>
      <c r="I67" s="44">
        <v>0</v>
      </c>
      <c r="J67" s="25">
        <v>0</v>
      </c>
      <c r="K67" s="46">
        <v>65085</v>
      </c>
      <c r="L67" s="10" t="s">
        <v>77</v>
      </c>
    </row>
    <row r="68" spans="1:12" ht="26.25" customHeight="1">
      <c r="A68" s="8"/>
      <c r="B68" s="9"/>
      <c r="C68" s="9"/>
      <c r="D68" s="16" t="s">
        <v>66</v>
      </c>
      <c r="E68" s="25">
        <v>0</v>
      </c>
      <c r="F68" s="25">
        <v>0</v>
      </c>
      <c r="G68" s="25">
        <v>0</v>
      </c>
      <c r="H68" s="25">
        <v>0</v>
      </c>
      <c r="I68" s="44">
        <v>0</v>
      </c>
      <c r="J68" s="25">
        <v>0</v>
      </c>
      <c r="K68" s="46">
        <v>0</v>
      </c>
      <c r="L68" s="10"/>
    </row>
    <row r="69" spans="1:12" ht="26.25" customHeight="1">
      <c r="A69" s="8"/>
      <c r="B69" s="9"/>
      <c r="C69" s="9"/>
      <c r="D69" s="16" t="s">
        <v>67</v>
      </c>
      <c r="E69" s="25">
        <v>84968</v>
      </c>
      <c r="F69" s="25">
        <v>84968</v>
      </c>
      <c r="G69" s="25">
        <v>19883</v>
      </c>
      <c r="H69" s="25">
        <v>0</v>
      </c>
      <c r="I69" s="44">
        <v>0</v>
      </c>
      <c r="J69" s="25">
        <v>0</v>
      </c>
      <c r="K69" s="46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6" t="s">
        <v>111</v>
      </c>
      <c r="E70" s="25">
        <f>50000+250000+112060</f>
        <v>412060</v>
      </c>
      <c r="F70" s="14">
        <v>13000</v>
      </c>
      <c r="G70" s="14">
        <v>0</v>
      </c>
      <c r="H70" s="14">
        <v>13000</v>
      </c>
      <c r="I70" s="31">
        <v>0</v>
      </c>
      <c r="J70" s="30">
        <v>0</v>
      </c>
      <c r="K70" s="32">
        <v>0</v>
      </c>
      <c r="L70" s="10" t="s">
        <v>77</v>
      </c>
    </row>
    <row r="71" spans="1:12" ht="26.25" customHeight="1">
      <c r="A71" s="8"/>
      <c r="B71" s="9"/>
      <c r="C71" s="9"/>
      <c r="D71" s="16" t="s">
        <v>66</v>
      </c>
      <c r="E71" s="25">
        <v>0</v>
      </c>
      <c r="F71" s="14">
        <v>0</v>
      </c>
      <c r="G71" s="14">
        <v>0</v>
      </c>
      <c r="H71" s="30">
        <v>0</v>
      </c>
      <c r="I71" s="31">
        <v>0</v>
      </c>
      <c r="J71" s="30">
        <v>0</v>
      </c>
      <c r="K71" s="32">
        <v>0</v>
      </c>
      <c r="L71" s="10"/>
    </row>
    <row r="72" spans="1:12" ht="28.5" customHeight="1">
      <c r="A72" s="8"/>
      <c r="B72" s="9"/>
      <c r="C72" s="9"/>
      <c r="D72" s="16" t="s">
        <v>67</v>
      </c>
      <c r="E72" s="25">
        <f aca="true" t="shared" si="15" ref="E72:K72">E70</f>
        <v>412060</v>
      </c>
      <c r="F72" s="25">
        <f t="shared" si="15"/>
        <v>13000</v>
      </c>
      <c r="G72" s="25">
        <f t="shared" si="15"/>
        <v>0</v>
      </c>
      <c r="H72" s="25">
        <f t="shared" si="15"/>
        <v>13000</v>
      </c>
      <c r="I72" s="44">
        <f t="shared" si="15"/>
        <v>0</v>
      </c>
      <c r="J72" s="25">
        <f t="shared" si="15"/>
        <v>0</v>
      </c>
      <c r="K72" s="46">
        <f t="shared" si="15"/>
        <v>0</v>
      </c>
      <c r="L72" s="10"/>
    </row>
    <row r="73" spans="1:12" ht="42" customHeight="1">
      <c r="A73" s="8">
        <v>18</v>
      </c>
      <c r="B73" s="9">
        <v>900</v>
      </c>
      <c r="C73" s="9">
        <v>90001</v>
      </c>
      <c r="D73" s="16" t="s">
        <v>74</v>
      </c>
      <c r="E73" s="64">
        <v>3954954</v>
      </c>
      <c r="F73" s="65">
        <v>1450030</v>
      </c>
      <c r="G73" s="65">
        <v>817295</v>
      </c>
      <c r="H73" s="66">
        <v>0</v>
      </c>
      <c r="I73" s="67">
        <v>0</v>
      </c>
      <c r="J73" s="65">
        <v>0</v>
      </c>
      <c r="K73" s="68">
        <v>632735</v>
      </c>
      <c r="L73" s="10" t="s">
        <v>77</v>
      </c>
    </row>
    <row r="74" spans="1:12" ht="23.25" customHeight="1">
      <c r="A74" s="8"/>
      <c r="B74" s="9"/>
      <c r="C74" s="9"/>
      <c r="D74" s="16" t="s">
        <v>66</v>
      </c>
      <c r="E74" s="64">
        <v>0</v>
      </c>
      <c r="F74" s="65">
        <v>0</v>
      </c>
      <c r="G74" s="65">
        <v>0</v>
      </c>
      <c r="H74" s="66">
        <v>0</v>
      </c>
      <c r="I74" s="67">
        <v>0</v>
      </c>
      <c r="J74" s="65">
        <v>0</v>
      </c>
      <c r="K74" s="68">
        <v>0</v>
      </c>
      <c r="L74" s="10"/>
    </row>
    <row r="75" spans="1:12" ht="30" customHeight="1">
      <c r="A75" s="8"/>
      <c r="B75" s="9"/>
      <c r="C75" s="9"/>
      <c r="D75" s="16" t="s">
        <v>67</v>
      </c>
      <c r="E75" s="64">
        <f>E73</f>
        <v>3954954</v>
      </c>
      <c r="F75" s="64">
        <f>F73</f>
        <v>1450030</v>
      </c>
      <c r="G75" s="64">
        <f>G73</f>
        <v>817295</v>
      </c>
      <c r="H75" s="64">
        <f>H73</f>
        <v>0</v>
      </c>
      <c r="I75" s="69">
        <f>I73</f>
        <v>0</v>
      </c>
      <c r="J75" s="64">
        <v>0</v>
      </c>
      <c r="K75" s="70">
        <f>K73</f>
        <v>632735</v>
      </c>
      <c r="L75" s="10"/>
    </row>
    <row r="76" spans="1:12" ht="204" customHeight="1">
      <c r="A76" s="8">
        <v>19</v>
      </c>
      <c r="B76" s="9">
        <v>900</v>
      </c>
      <c r="C76" s="9">
        <v>90001</v>
      </c>
      <c r="D76" s="24" t="s">
        <v>16</v>
      </c>
      <c r="E76" s="25">
        <v>325642</v>
      </c>
      <c r="F76" s="14">
        <v>213664</v>
      </c>
      <c r="G76" s="14">
        <v>0</v>
      </c>
      <c r="H76" s="30">
        <v>213664</v>
      </c>
      <c r="I76" s="31">
        <v>0</v>
      </c>
      <c r="J76" s="30">
        <v>0</v>
      </c>
      <c r="K76" s="32">
        <v>0</v>
      </c>
      <c r="L76" s="10" t="s">
        <v>77</v>
      </c>
    </row>
    <row r="77" spans="1:12" ht="33" customHeight="1">
      <c r="A77" s="8"/>
      <c r="B77" s="9"/>
      <c r="C77" s="9"/>
      <c r="D77" s="24" t="s">
        <v>66</v>
      </c>
      <c r="E77" s="25">
        <v>0</v>
      </c>
      <c r="F77" s="14">
        <v>0</v>
      </c>
      <c r="G77" s="14">
        <v>0</v>
      </c>
      <c r="H77" s="30">
        <v>0</v>
      </c>
      <c r="I77" s="31">
        <v>0</v>
      </c>
      <c r="J77" s="30">
        <v>0</v>
      </c>
      <c r="K77" s="32">
        <v>0</v>
      </c>
      <c r="L77" s="10"/>
    </row>
    <row r="78" spans="1:12" ht="33" customHeight="1">
      <c r="A78" s="8"/>
      <c r="B78" s="9"/>
      <c r="C78" s="9"/>
      <c r="D78" s="24" t="s">
        <v>67</v>
      </c>
      <c r="E78" s="25">
        <f aca="true" t="shared" si="16" ref="E78:K78">E76</f>
        <v>325642</v>
      </c>
      <c r="F78" s="25">
        <f t="shared" si="16"/>
        <v>213664</v>
      </c>
      <c r="G78" s="25">
        <f t="shared" si="16"/>
        <v>0</v>
      </c>
      <c r="H78" s="25">
        <f t="shared" si="16"/>
        <v>213664</v>
      </c>
      <c r="I78" s="44">
        <f t="shared" si="16"/>
        <v>0</v>
      </c>
      <c r="J78" s="25">
        <f t="shared" si="16"/>
        <v>0</v>
      </c>
      <c r="K78" s="46">
        <f t="shared" si="16"/>
        <v>0</v>
      </c>
      <c r="L78" s="10"/>
    </row>
    <row r="79" spans="1:12" ht="47.25" customHeight="1">
      <c r="A79" s="8">
        <v>20</v>
      </c>
      <c r="B79" s="9" t="s">
        <v>13</v>
      </c>
      <c r="C79" s="9" t="s">
        <v>14</v>
      </c>
      <c r="D79" s="16" t="s">
        <v>95</v>
      </c>
      <c r="E79" s="25">
        <v>256108</v>
      </c>
      <c r="F79" s="14">
        <v>16108</v>
      </c>
      <c r="G79" s="14">
        <v>0</v>
      </c>
      <c r="H79" s="14">
        <v>16108</v>
      </c>
      <c r="I79" s="31">
        <v>0</v>
      </c>
      <c r="J79" s="30">
        <v>0</v>
      </c>
      <c r="K79" s="32">
        <v>0</v>
      </c>
      <c r="L79" s="10" t="s">
        <v>77</v>
      </c>
    </row>
    <row r="80" spans="1:12" ht="31.5" customHeight="1">
      <c r="A80" s="8"/>
      <c r="B80" s="9"/>
      <c r="C80" s="9"/>
      <c r="D80" s="16" t="s">
        <v>66</v>
      </c>
      <c r="E80" s="25">
        <v>0</v>
      </c>
      <c r="F80" s="14">
        <v>0</v>
      </c>
      <c r="G80" s="14">
        <v>0</v>
      </c>
      <c r="H80" s="30">
        <v>0</v>
      </c>
      <c r="I80" s="31">
        <v>0</v>
      </c>
      <c r="J80" s="30">
        <v>0</v>
      </c>
      <c r="K80" s="32">
        <v>0</v>
      </c>
      <c r="L80" s="10"/>
    </row>
    <row r="81" spans="1:12" ht="30" customHeight="1">
      <c r="A81" s="8"/>
      <c r="B81" s="9"/>
      <c r="C81" s="9"/>
      <c r="D81" s="16" t="s">
        <v>67</v>
      </c>
      <c r="E81" s="25">
        <f aca="true" t="shared" si="17" ref="E81:K81">E79</f>
        <v>256108</v>
      </c>
      <c r="F81" s="25">
        <f t="shared" si="17"/>
        <v>16108</v>
      </c>
      <c r="G81" s="25">
        <f t="shared" si="17"/>
        <v>0</v>
      </c>
      <c r="H81" s="25">
        <f t="shared" si="17"/>
        <v>16108</v>
      </c>
      <c r="I81" s="44">
        <f t="shared" si="17"/>
        <v>0</v>
      </c>
      <c r="J81" s="25">
        <f t="shared" si="17"/>
        <v>0</v>
      </c>
      <c r="K81" s="46">
        <f t="shared" si="17"/>
        <v>0</v>
      </c>
      <c r="L81" s="10"/>
    </row>
    <row r="82" spans="1:12" ht="41.25" customHeight="1">
      <c r="A82" s="8">
        <v>21</v>
      </c>
      <c r="B82" s="9" t="s">
        <v>13</v>
      </c>
      <c r="C82" s="9" t="s">
        <v>28</v>
      </c>
      <c r="D82" s="16" t="s">
        <v>101</v>
      </c>
      <c r="E82" s="25">
        <v>152200</v>
      </c>
      <c r="F82" s="14">
        <v>140000</v>
      </c>
      <c r="G82" s="14">
        <v>0</v>
      </c>
      <c r="H82" s="30">
        <v>140000</v>
      </c>
      <c r="I82" s="31"/>
      <c r="J82" s="30">
        <v>0</v>
      </c>
      <c r="K82" s="32">
        <v>0</v>
      </c>
      <c r="L82" s="10" t="s">
        <v>77</v>
      </c>
    </row>
    <row r="83" spans="1:12" ht="24.75" customHeight="1">
      <c r="A83" s="8"/>
      <c r="B83" s="9"/>
      <c r="C83" s="9"/>
      <c r="D83" s="16" t="s">
        <v>66</v>
      </c>
      <c r="E83" s="25">
        <v>0</v>
      </c>
      <c r="F83" s="14">
        <v>0</v>
      </c>
      <c r="G83" s="14">
        <v>0</v>
      </c>
      <c r="H83" s="30">
        <v>0</v>
      </c>
      <c r="I83" s="31">
        <v>0</v>
      </c>
      <c r="J83" s="30">
        <v>0</v>
      </c>
      <c r="K83" s="32">
        <v>0</v>
      </c>
      <c r="L83" s="10"/>
    </row>
    <row r="84" spans="1:12" ht="27" customHeight="1">
      <c r="A84" s="8"/>
      <c r="B84" s="9"/>
      <c r="C84" s="9"/>
      <c r="D84" s="16" t="s">
        <v>67</v>
      </c>
      <c r="E84" s="25">
        <v>152200</v>
      </c>
      <c r="F84" s="25">
        <v>140000</v>
      </c>
      <c r="G84" s="25">
        <f>G82</f>
        <v>0</v>
      </c>
      <c r="H84" s="25">
        <v>140000</v>
      </c>
      <c r="I84" s="44">
        <f>I82</f>
        <v>0</v>
      </c>
      <c r="J84" s="25">
        <f>J82</f>
        <v>0</v>
      </c>
      <c r="K84" s="46">
        <f>K82</f>
        <v>0</v>
      </c>
      <c r="L84" s="10"/>
    </row>
    <row r="85" spans="1:12" ht="44.25" customHeight="1">
      <c r="A85" s="8">
        <v>22</v>
      </c>
      <c r="B85" s="9" t="s">
        <v>78</v>
      </c>
      <c r="C85" s="9" t="s">
        <v>79</v>
      </c>
      <c r="D85" s="16" t="s">
        <v>65</v>
      </c>
      <c r="E85" s="64">
        <v>2567163</v>
      </c>
      <c r="F85" s="65">
        <v>2162060</v>
      </c>
      <c r="G85" s="65">
        <v>743518</v>
      </c>
      <c r="H85" s="65">
        <v>677852</v>
      </c>
      <c r="I85" s="67">
        <v>0</v>
      </c>
      <c r="J85" s="65">
        <v>0</v>
      </c>
      <c r="K85" s="68">
        <v>740690</v>
      </c>
      <c r="L85" s="10" t="s">
        <v>77</v>
      </c>
    </row>
    <row r="86" spans="1:12" ht="24.75" customHeight="1">
      <c r="A86" s="8"/>
      <c r="B86" s="9"/>
      <c r="C86" s="9"/>
      <c r="D86" s="16" t="s">
        <v>66</v>
      </c>
      <c r="E86" s="64">
        <v>0</v>
      </c>
      <c r="F86" s="65">
        <v>0</v>
      </c>
      <c r="G86" s="65">
        <v>0</v>
      </c>
      <c r="H86" s="65">
        <v>0</v>
      </c>
      <c r="I86" s="67">
        <v>0</v>
      </c>
      <c r="J86" s="65">
        <v>0</v>
      </c>
      <c r="K86" s="68">
        <v>0</v>
      </c>
      <c r="L86" s="10"/>
    </row>
    <row r="87" spans="1:12" ht="22.5" customHeight="1">
      <c r="A87" s="8"/>
      <c r="B87" s="9"/>
      <c r="C87" s="9"/>
      <c r="D87" s="16" t="s">
        <v>67</v>
      </c>
      <c r="E87" s="64">
        <f aca="true" t="shared" si="18" ref="E87:K87">E85</f>
        <v>2567163</v>
      </c>
      <c r="F87" s="64">
        <f t="shared" si="18"/>
        <v>2162060</v>
      </c>
      <c r="G87" s="64">
        <f t="shared" si="18"/>
        <v>743518</v>
      </c>
      <c r="H87" s="64">
        <f t="shared" si="18"/>
        <v>677852</v>
      </c>
      <c r="I87" s="69">
        <f t="shared" si="18"/>
        <v>0</v>
      </c>
      <c r="J87" s="64">
        <f t="shared" si="18"/>
        <v>0</v>
      </c>
      <c r="K87" s="70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6" t="s">
        <v>75</v>
      </c>
      <c r="E88" s="25">
        <v>593532</v>
      </c>
      <c r="F88" s="14">
        <v>105000</v>
      </c>
      <c r="G88" s="14">
        <v>105000</v>
      </c>
      <c r="H88" s="14">
        <v>0</v>
      </c>
      <c r="I88" s="33">
        <v>0</v>
      </c>
      <c r="J88" s="14">
        <v>0</v>
      </c>
      <c r="K88" s="34">
        <v>0</v>
      </c>
      <c r="L88" s="10" t="s">
        <v>77</v>
      </c>
    </row>
    <row r="89" spans="1:12" ht="21.75" customHeight="1">
      <c r="A89" s="8"/>
      <c r="B89" s="9"/>
      <c r="C89" s="9"/>
      <c r="D89" s="16" t="s">
        <v>66</v>
      </c>
      <c r="E89" s="25">
        <v>0</v>
      </c>
      <c r="F89" s="14">
        <v>0</v>
      </c>
      <c r="G89" s="14">
        <v>0</v>
      </c>
      <c r="H89" s="14">
        <v>0</v>
      </c>
      <c r="I89" s="33">
        <v>0</v>
      </c>
      <c r="J89" s="14">
        <v>0</v>
      </c>
      <c r="K89" s="34">
        <v>0</v>
      </c>
      <c r="L89" s="10"/>
    </row>
    <row r="90" spans="1:12" ht="21.75" customHeight="1">
      <c r="A90" s="8"/>
      <c r="B90" s="9"/>
      <c r="C90" s="9"/>
      <c r="D90" s="16" t="s">
        <v>67</v>
      </c>
      <c r="E90" s="25">
        <f aca="true" t="shared" si="19" ref="E90:K90">E88</f>
        <v>593532</v>
      </c>
      <c r="F90" s="25">
        <f t="shared" si="19"/>
        <v>105000</v>
      </c>
      <c r="G90" s="25">
        <f t="shared" si="19"/>
        <v>105000</v>
      </c>
      <c r="H90" s="25">
        <f t="shared" si="19"/>
        <v>0</v>
      </c>
      <c r="I90" s="44">
        <f t="shared" si="19"/>
        <v>0</v>
      </c>
      <c r="J90" s="25">
        <f t="shared" si="19"/>
        <v>0</v>
      </c>
      <c r="K90" s="46">
        <f t="shared" si="19"/>
        <v>0</v>
      </c>
      <c r="L90" s="10"/>
    </row>
    <row r="91" spans="1:12" s="17" customFormat="1" ht="51.75" customHeight="1">
      <c r="A91" s="27">
        <v>24</v>
      </c>
      <c r="B91" s="28" t="s">
        <v>26</v>
      </c>
      <c r="C91" s="28" t="s">
        <v>37</v>
      </c>
      <c r="D91" s="26" t="s">
        <v>38</v>
      </c>
      <c r="E91" s="37">
        <v>578280</v>
      </c>
      <c r="F91" s="38">
        <v>87620</v>
      </c>
      <c r="G91" s="38">
        <v>87620</v>
      </c>
      <c r="H91" s="38">
        <v>0</v>
      </c>
      <c r="I91" s="42">
        <v>0</v>
      </c>
      <c r="J91" s="14">
        <v>0</v>
      </c>
      <c r="K91" s="43">
        <v>0</v>
      </c>
      <c r="L91" s="29" t="s">
        <v>39</v>
      </c>
    </row>
    <row r="92" spans="1:12" s="17" customFormat="1" ht="25.5" customHeight="1">
      <c r="A92" s="8"/>
      <c r="B92" s="19"/>
      <c r="C92" s="19"/>
      <c r="D92" s="26" t="s">
        <v>66</v>
      </c>
      <c r="E92" s="37">
        <f aca="true" t="shared" si="20" ref="E92:K92">E91</f>
        <v>578280</v>
      </c>
      <c r="F92" s="37">
        <f t="shared" si="20"/>
        <v>87620</v>
      </c>
      <c r="G92" s="37">
        <f t="shared" si="20"/>
        <v>87620</v>
      </c>
      <c r="H92" s="37">
        <f t="shared" si="20"/>
        <v>0</v>
      </c>
      <c r="I92" s="45">
        <f t="shared" si="20"/>
        <v>0</v>
      </c>
      <c r="J92" s="25">
        <f t="shared" si="20"/>
        <v>0</v>
      </c>
      <c r="K92" s="47">
        <f t="shared" si="20"/>
        <v>0</v>
      </c>
      <c r="L92" s="20"/>
    </row>
    <row r="93" spans="1:12" s="17" customFormat="1" ht="25.5" customHeight="1">
      <c r="A93" s="8"/>
      <c r="B93" s="19"/>
      <c r="C93" s="19"/>
      <c r="D93" s="26" t="s">
        <v>67</v>
      </c>
      <c r="E93" s="37">
        <v>0</v>
      </c>
      <c r="F93" s="38">
        <v>0</v>
      </c>
      <c r="G93" s="38">
        <v>0</v>
      </c>
      <c r="H93" s="39">
        <v>0</v>
      </c>
      <c r="I93" s="40">
        <v>0</v>
      </c>
      <c r="J93" s="30">
        <v>0</v>
      </c>
      <c r="K93" s="41">
        <v>0</v>
      </c>
      <c r="L93" s="20"/>
    </row>
    <row r="94" spans="1:12" s="17" customFormat="1" ht="51.75" customHeight="1">
      <c r="A94" s="8">
        <v>25</v>
      </c>
      <c r="B94" s="19" t="s">
        <v>26</v>
      </c>
      <c r="C94" s="19" t="s">
        <v>37</v>
      </c>
      <c r="D94" s="26" t="s">
        <v>38</v>
      </c>
      <c r="E94" s="37">
        <v>638610</v>
      </c>
      <c r="F94" s="38">
        <v>96760</v>
      </c>
      <c r="G94" s="38">
        <v>96760</v>
      </c>
      <c r="H94" s="39">
        <v>0</v>
      </c>
      <c r="I94" s="40">
        <v>0</v>
      </c>
      <c r="J94" s="30">
        <v>0</v>
      </c>
      <c r="K94" s="41">
        <v>0</v>
      </c>
      <c r="L94" s="20" t="s">
        <v>40</v>
      </c>
    </row>
    <row r="95" spans="1:12" s="17" customFormat="1" ht="26.25" customHeight="1">
      <c r="A95" s="8"/>
      <c r="B95" s="19"/>
      <c r="C95" s="19"/>
      <c r="D95" s="26" t="s">
        <v>66</v>
      </c>
      <c r="E95" s="37">
        <f aca="true" t="shared" si="21" ref="E95:K95">E94</f>
        <v>638610</v>
      </c>
      <c r="F95" s="37">
        <f t="shared" si="21"/>
        <v>96760</v>
      </c>
      <c r="G95" s="37">
        <f t="shared" si="21"/>
        <v>96760</v>
      </c>
      <c r="H95" s="37">
        <f t="shared" si="21"/>
        <v>0</v>
      </c>
      <c r="I95" s="45">
        <f t="shared" si="21"/>
        <v>0</v>
      </c>
      <c r="J95" s="25">
        <f t="shared" si="21"/>
        <v>0</v>
      </c>
      <c r="K95" s="47">
        <f t="shared" si="21"/>
        <v>0</v>
      </c>
      <c r="L95" s="20"/>
    </row>
    <row r="96" spans="1:12" s="17" customFormat="1" ht="26.25" customHeight="1">
      <c r="A96" s="8"/>
      <c r="B96" s="19"/>
      <c r="C96" s="19"/>
      <c r="D96" s="26" t="s">
        <v>67</v>
      </c>
      <c r="E96" s="37">
        <v>0</v>
      </c>
      <c r="F96" s="38">
        <v>0</v>
      </c>
      <c r="G96" s="38">
        <v>0</v>
      </c>
      <c r="H96" s="39">
        <v>0</v>
      </c>
      <c r="I96" s="40">
        <v>0</v>
      </c>
      <c r="J96" s="30">
        <v>0</v>
      </c>
      <c r="K96" s="41">
        <v>0</v>
      </c>
      <c r="L96" s="20"/>
    </row>
    <row r="97" spans="1:12" s="17" customFormat="1" ht="51.75" customHeight="1">
      <c r="A97" s="8">
        <v>26</v>
      </c>
      <c r="B97" s="19" t="s">
        <v>26</v>
      </c>
      <c r="C97" s="19" t="s">
        <v>37</v>
      </c>
      <c r="D97" s="26" t="s">
        <v>38</v>
      </c>
      <c r="E97" s="37">
        <v>235350</v>
      </c>
      <c r="F97" s="38">
        <v>32560</v>
      </c>
      <c r="G97" s="38">
        <v>32560</v>
      </c>
      <c r="H97" s="39">
        <v>0</v>
      </c>
      <c r="I97" s="40">
        <v>0</v>
      </c>
      <c r="J97" s="30">
        <v>0</v>
      </c>
      <c r="K97" s="41">
        <v>0</v>
      </c>
      <c r="L97" s="20" t="s">
        <v>41</v>
      </c>
    </row>
    <row r="98" spans="1:12" s="17" customFormat="1" ht="23.25" customHeight="1">
      <c r="A98" s="8"/>
      <c r="B98" s="19"/>
      <c r="C98" s="19"/>
      <c r="D98" s="26" t="s">
        <v>66</v>
      </c>
      <c r="E98" s="37">
        <f aca="true" t="shared" si="22" ref="E98:K98">E97</f>
        <v>235350</v>
      </c>
      <c r="F98" s="37">
        <f t="shared" si="22"/>
        <v>32560</v>
      </c>
      <c r="G98" s="37">
        <f t="shared" si="22"/>
        <v>32560</v>
      </c>
      <c r="H98" s="37">
        <f t="shared" si="22"/>
        <v>0</v>
      </c>
      <c r="I98" s="45">
        <f t="shared" si="22"/>
        <v>0</v>
      </c>
      <c r="J98" s="25">
        <f t="shared" si="22"/>
        <v>0</v>
      </c>
      <c r="K98" s="47">
        <f t="shared" si="22"/>
        <v>0</v>
      </c>
      <c r="L98" s="20"/>
    </row>
    <row r="99" spans="1:12" s="17" customFormat="1" ht="23.25" customHeight="1">
      <c r="A99" s="8"/>
      <c r="B99" s="19"/>
      <c r="C99" s="19"/>
      <c r="D99" s="26" t="s">
        <v>67</v>
      </c>
      <c r="E99" s="37">
        <v>0</v>
      </c>
      <c r="F99" s="38">
        <v>0</v>
      </c>
      <c r="G99" s="38">
        <v>0</v>
      </c>
      <c r="H99" s="39">
        <v>0</v>
      </c>
      <c r="I99" s="40">
        <v>0</v>
      </c>
      <c r="J99" s="30">
        <v>0</v>
      </c>
      <c r="K99" s="41">
        <v>0</v>
      </c>
      <c r="L99" s="20"/>
    </row>
    <row r="100" spans="1:12" s="17" customFormat="1" ht="51.75" customHeight="1">
      <c r="A100" s="8">
        <v>27</v>
      </c>
      <c r="B100" s="19" t="s">
        <v>26</v>
      </c>
      <c r="C100" s="19" t="s">
        <v>37</v>
      </c>
      <c r="D100" s="26" t="s">
        <v>38</v>
      </c>
      <c r="E100" s="37">
        <v>119580</v>
      </c>
      <c r="F100" s="38">
        <v>18120</v>
      </c>
      <c r="G100" s="38">
        <v>18120</v>
      </c>
      <c r="H100" s="39">
        <v>0</v>
      </c>
      <c r="I100" s="40">
        <v>0</v>
      </c>
      <c r="J100" s="30">
        <v>0</v>
      </c>
      <c r="K100" s="41">
        <v>0</v>
      </c>
      <c r="L100" s="20" t="s">
        <v>42</v>
      </c>
    </row>
    <row r="101" spans="1:12" s="17" customFormat="1" ht="23.25" customHeight="1">
      <c r="A101" s="8"/>
      <c r="B101" s="19"/>
      <c r="C101" s="19"/>
      <c r="D101" s="26" t="s">
        <v>66</v>
      </c>
      <c r="E101" s="37">
        <f aca="true" t="shared" si="23" ref="E101:K101">E100</f>
        <v>119580</v>
      </c>
      <c r="F101" s="37">
        <f t="shared" si="23"/>
        <v>18120</v>
      </c>
      <c r="G101" s="37">
        <f t="shared" si="23"/>
        <v>18120</v>
      </c>
      <c r="H101" s="37">
        <f t="shared" si="23"/>
        <v>0</v>
      </c>
      <c r="I101" s="45">
        <f t="shared" si="23"/>
        <v>0</v>
      </c>
      <c r="J101" s="25">
        <f t="shared" si="23"/>
        <v>0</v>
      </c>
      <c r="K101" s="47">
        <f t="shared" si="23"/>
        <v>0</v>
      </c>
      <c r="L101" s="20"/>
    </row>
    <row r="102" spans="1:12" s="17" customFormat="1" ht="28.5" customHeight="1">
      <c r="A102" s="8"/>
      <c r="B102" s="19"/>
      <c r="C102" s="19"/>
      <c r="D102" s="26" t="s">
        <v>67</v>
      </c>
      <c r="E102" s="37">
        <v>0</v>
      </c>
      <c r="F102" s="38">
        <v>0</v>
      </c>
      <c r="G102" s="38">
        <v>0</v>
      </c>
      <c r="H102" s="39">
        <v>0</v>
      </c>
      <c r="I102" s="40">
        <v>0</v>
      </c>
      <c r="J102" s="30">
        <v>0</v>
      </c>
      <c r="K102" s="41">
        <v>0</v>
      </c>
      <c r="L102" s="20"/>
    </row>
    <row r="103" spans="1:12" s="17" customFormat="1" ht="51.75" customHeight="1">
      <c r="A103" s="8">
        <v>28</v>
      </c>
      <c r="B103" s="19" t="s">
        <v>26</v>
      </c>
      <c r="C103" s="19" t="s">
        <v>37</v>
      </c>
      <c r="D103" s="26" t="s">
        <v>38</v>
      </c>
      <c r="E103" s="37">
        <v>340680</v>
      </c>
      <c r="F103" s="38">
        <v>51620</v>
      </c>
      <c r="G103" s="38">
        <v>51620</v>
      </c>
      <c r="H103" s="39">
        <v>0</v>
      </c>
      <c r="I103" s="40">
        <v>0</v>
      </c>
      <c r="J103" s="30">
        <v>0</v>
      </c>
      <c r="K103" s="41">
        <v>0</v>
      </c>
      <c r="L103" s="20" t="s">
        <v>43</v>
      </c>
    </row>
    <row r="104" spans="1:12" s="17" customFormat="1" ht="28.5" customHeight="1">
      <c r="A104" s="8"/>
      <c r="B104" s="19"/>
      <c r="C104" s="19"/>
      <c r="D104" s="26" t="s">
        <v>66</v>
      </c>
      <c r="E104" s="37">
        <f aca="true" t="shared" si="24" ref="E104:K104">E103</f>
        <v>340680</v>
      </c>
      <c r="F104" s="37">
        <f t="shared" si="24"/>
        <v>51620</v>
      </c>
      <c r="G104" s="37">
        <f t="shared" si="24"/>
        <v>51620</v>
      </c>
      <c r="H104" s="37">
        <f t="shared" si="24"/>
        <v>0</v>
      </c>
      <c r="I104" s="45">
        <f t="shared" si="24"/>
        <v>0</v>
      </c>
      <c r="J104" s="25">
        <f t="shared" si="24"/>
        <v>0</v>
      </c>
      <c r="K104" s="47">
        <f t="shared" si="24"/>
        <v>0</v>
      </c>
      <c r="L104" s="20"/>
    </row>
    <row r="105" spans="1:12" s="17" customFormat="1" ht="24.75" customHeight="1">
      <c r="A105" s="8"/>
      <c r="B105" s="19"/>
      <c r="C105" s="19"/>
      <c r="D105" s="26" t="s">
        <v>67</v>
      </c>
      <c r="E105" s="37">
        <v>0</v>
      </c>
      <c r="F105" s="38">
        <v>0</v>
      </c>
      <c r="G105" s="38">
        <v>0</v>
      </c>
      <c r="H105" s="39">
        <v>0</v>
      </c>
      <c r="I105" s="40">
        <v>0</v>
      </c>
      <c r="J105" s="30">
        <v>0</v>
      </c>
      <c r="K105" s="41">
        <v>0</v>
      </c>
      <c r="L105" s="20"/>
    </row>
    <row r="106" spans="1:12" s="17" customFormat="1" ht="51.75" customHeight="1">
      <c r="A106" s="8">
        <v>29</v>
      </c>
      <c r="B106" s="19" t="s">
        <v>26</v>
      </c>
      <c r="C106" s="19" t="s">
        <v>27</v>
      </c>
      <c r="D106" s="26" t="s">
        <v>38</v>
      </c>
      <c r="E106" s="37">
        <v>727440</v>
      </c>
      <c r="F106" s="38">
        <v>110220</v>
      </c>
      <c r="G106" s="38">
        <v>110220</v>
      </c>
      <c r="H106" s="39">
        <v>0</v>
      </c>
      <c r="I106" s="40">
        <v>0</v>
      </c>
      <c r="J106" s="30">
        <v>0</v>
      </c>
      <c r="K106" s="41">
        <v>0</v>
      </c>
      <c r="L106" s="20" t="s">
        <v>44</v>
      </c>
    </row>
    <row r="107" spans="1:12" s="17" customFormat="1" ht="21" customHeight="1">
      <c r="A107" s="8"/>
      <c r="B107" s="19"/>
      <c r="C107" s="19"/>
      <c r="D107" s="26" t="s">
        <v>66</v>
      </c>
      <c r="E107" s="37">
        <f aca="true" t="shared" si="25" ref="E107:K107">E106</f>
        <v>727440</v>
      </c>
      <c r="F107" s="37">
        <f t="shared" si="25"/>
        <v>110220</v>
      </c>
      <c r="G107" s="37">
        <f t="shared" si="25"/>
        <v>110220</v>
      </c>
      <c r="H107" s="37">
        <f t="shared" si="25"/>
        <v>0</v>
      </c>
      <c r="I107" s="45">
        <f t="shared" si="25"/>
        <v>0</v>
      </c>
      <c r="J107" s="25">
        <f t="shared" si="25"/>
        <v>0</v>
      </c>
      <c r="K107" s="47">
        <f t="shared" si="25"/>
        <v>0</v>
      </c>
      <c r="L107" s="20"/>
    </row>
    <row r="108" spans="1:12" s="17" customFormat="1" ht="21" customHeight="1">
      <c r="A108" s="8"/>
      <c r="B108" s="19"/>
      <c r="C108" s="19"/>
      <c r="D108" s="26" t="s">
        <v>67</v>
      </c>
      <c r="E108" s="37">
        <v>0</v>
      </c>
      <c r="F108" s="38">
        <v>0</v>
      </c>
      <c r="G108" s="38">
        <v>0</v>
      </c>
      <c r="H108" s="39">
        <v>0</v>
      </c>
      <c r="I108" s="40">
        <v>0</v>
      </c>
      <c r="J108" s="30">
        <v>0</v>
      </c>
      <c r="K108" s="41">
        <v>0</v>
      </c>
      <c r="L108" s="20"/>
    </row>
    <row r="109" spans="1:12" s="17" customFormat="1" ht="51.75" customHeight="1">
      <c r="A109" s="8">
        <v>30</v>
      </c>
      <c r="B109" s="19" t="s">
        <v>26</v>
      </c>
      <c r="C109" s="19" t="s">
        <v>46</v>
      </c>
      <c r="D109" s="26" t="s">
        <v>38</v>
      </c>
      <c r="E109" s="37">
        <v>1183110</v>
      </c>
      <c r="F109" s="38">
        <v>179260</v>
      </c>
      <c r="G109" s="38">
        <v>179260</v>
      </c>
      <c r="H109" s="39">
        <v>0</v>
      </c>
      <c r="I109" s="40">
        <v>0</v>
      </c>
      <c r="J109" s="30">
        <v>0</v>
      </c>
      <c r="K109" s="41">
        <v>0</v>
      </c>
      <c r="L109" s="20" t="s">
        <v>45</v>
      </c>
    </row>
    <row r="110" spans="1:12" s="17" customFormat="1" ht="22.5" customHeight="1">
      <c r="A110" s="8"/>
      <c r="B110" s="19"/>
      <c r="C110" s="19"/>
      <c r="D110" s="26" t="s">
        <v>66</v>
      </c>
      <c r="E110" s="37">
        <f aca="true" t="shared" si="26" ref="E110:K110">E109</f>
        <v>1183110</v>
      </c>
      <c r="F110" s="37">
        <f t="shared" si="26"/>
        <v>179260</v>
      </c>
      <c r="G110" s="37">
        <f t="shared" si="26"/>
        <v>179260</v>
      </c>
      <c r="H110" s="37">
        <f t="shared" si="26"/>
        <v>0</v>
      </c>
      <c r="I110" s="45">
        <f t="shared" si="26"/>
        <v>0</v>
      </c>
      <c r="J110" s="25">
        <f t="shared" si="26"/>
        <v>0</v>
      </c>
      <c r="K110" s="47">
        <f t="shared" si="26"/>
        <v>0</v>
      </c>
      <c r="L110" s="20"/>
    </row>
    <row r="111" spans="1:12" s="17" customFormat="1" ht="25.5" customHeight="1">
      <c r="A111" s="8"/>
      <c r="B111" s="19"/>
      <c r="C111" s="19"/>
      <c r="D111" s="26" t="s">
        <v>67</v>
      </c>
      <c r="E111" s="37">
        <v>0</v>
      </c>
      <c r="F111" s="38">
        <v>0</v>
      </c>
      <c r="G111" s="38">
        <v>0</v>
      </c>
      <c r="H111" s="39">
        <v>0</v>
      </c>
      <c r="I111" s="40">
        <v>0</v>
      </c>
      <c r="J111" s="30">
        <v>0</v>
      </c>
      <c r="K111" s="41">
        <v>0</v>
      </c>
      <c r="L111" s="20"/>
    </row>
    <row r="112" spans="1:12" s="17" customFormat="1" ht="51.75" customHeight="1">
      <c r="A112" s="8">
        <v>31</v>
      </c>
      <c r="B112" s="19" t="s">
        <v>26</v>
      </c>
      <c r="C112" s="19" t="s">
        <v>46</v>
      </c>
      <c r="D112" s="26" t="s">
        <v>38</v>
      </c>
      <c r="E112" s="37">
        <v>45930</v>
      </c>
      <c r="F112" s="38">
        <v>6960</v>
      </c>
      <c r="G112" s="38">
        <v>6960</v>
      </c>
      <c r="H112" s="39">
        <v>0</v>
      </c>
      <c r="I112" s="40">
        <v>0</v>
      </c>
      <c r="J112" s="30">
        <v>0</v>
      </c>
      <c r="K112" s="41">
        <v>0</v>
      </c>
      <c r="L112" s="20" t="s">
        <v>47</v>
      </c>
    </row>
    <row r="113" spans="1:12" s="17" customFormat="1" ht="26.25" customHeight="1">
      <c r="A113" s="8"/>
      <c r="B113" s="19"/>
      <c r="C113" s="19"/>
      <c r="D113" s="26" t="s">
        <v>66</v>
      </c>
      <c r="E113" s="37">
        <f aca="true" t="shared" si="27" ref="E113:K113">E112</f>
        <v>45930</v>
      </c>
      <c r="F113" s="37">
        <f t="shared" si="27"/>
        <v>6960</v>
      </c>
      <c r="G113" s="37">
        <f t="shared" si="27"/>
        <v>6960</v>
      </c>
      <c r="H113" s="37">
        <f t="shared" si="27"/>
        <v>0</v>
      </c>
      <c r="I113" s="45">
        <f t="shared" si="27"/>
        <v>0</v>
      </c>
      <c r="J113" s="25">
        <f t="shared" si="27"/>
        <v>0</v>
      </c>
      <c r="K113" s="47">
        <f t="shared" si="27"/>
        <v>0</v>
      </c>
      <c r="L113" s="20"/>
    </row>
    <row r="114" spans="1:12" s="17" customFormat="1" ht="26.25" customHeight="1">
      <c r="A114" s="8"/>
      <c r="B114" s="19"/>
      <c r="C114" s="19"/>
      <c r="D114" s="26" t="s">
        <v>67</v>
      </c>
      <c r="E114" s="37">
        <v>0</v>
      </c>
      <c r="F114" s="38">
        <v>0</v>
      </c>
      <c r="G114" s="38">
        <v>0</v>
      </c>
      <c r="H114" s="39">
        <v>0</v>
      </c>
      <c r="I114" s="40">
        <v>0</v>
      </c>
      <c r="J114" s="30">
        <v>0</v>
      </c>
      <c r="K114" s="41">
        <v>0</v>
      </c>
      <c r="L114" s="20"/>
    </row>
    <row r="115" spans="1:12" s="17" customFormat="1" ht="51.75" customHeight="1">
      <c r="A115" s="8">
        <v>32</v>
      </c>
      <c r="B115" s="19" t="s">
        <v>26</v>
      </c>
      <c r="C115" s="19" t="s">
        <v>48</v>
      </c>
      <c r="D115" s="26" t="s">
        <v>100</v>
      </c>
      <c r="E115" s="37">
        <v>2640000</v>
      </c>
      <c r="F115" s="38">
        <v>400000</v>
      </c>
      <c r="G115" s="38">
        <v>400000</v>
      </c>
      <c r="H115" s="39">
        <v>0</v>
      </c>
      <c r="I115" s="40">
        <v>0</v>
      </c>
      <c r="J115" s="30">
        <v>0</v>
      </c>
      <c r="K115" s="41">
        <v>0</v>
      </c>
      <c r="L115" s="20" t="s">
        <v>49</v>
      </c>
    </row>
    <row r="116" spans="1:12" s="17" customFormat="1" ht="29.25" customHeight="1">
      <c r="A116" s="8"/>
      <c r="B116" s="19"/>
      <c r="C116" s="19"/>
      <c r="D116" s="26" t="s">
        <v>66</v>
      </c>
      <c r="E116" s="37">
        <f>E115</f>
        <v>2640000</v>
      </c>
      <c r="F116" s="37">
        <f aca="true" t="shared" si="28" ref="F116:K116">F115</f>
        <v>400000</v>
      </c>
      <c r="G116" s="37">
        <f t="shared" si="28"/>
        <v>400000</v>
      </c>
      <c r="H116" s="37">
        <f t="shared" si="28"/>
        <v>0</v>
      </c>
      <c r="I116" s="45">
        <f t="shared" si="28"/>
        <v>0</v>
      </c>
      <c r="J116" s="25">
        <f t="shared" si="28"/>
        <v>0</v>
      </c>
      <c r="K116" s="47">
        <f t="shared" si="28"/>
        <v>0</v>
      </c>
      <c r="L116" s="20"/>
    </row>
    <row r="117" spans="1:12" s="17" customFormat="1" ht="29.25" customHeight="1">
      <c r="A117" s="8"/>
      <c r="B117" s="19"/>
      <c r="C117" s="19"/>
      <c r="D117" s="26" t="s">
        <v>67</v>
      </c>
      <c r="E117" s="37">
        <v>0</v>
      </c>
      <c r="F117" s="38">
        <v>0</v>
      </c>
      <c r="G117" s="38">
        <v>0</v>
      </c>
      <c r="H117" s="39">
        <v>0</v>
      </c>
      <c r="I117" s="40">
        <v>0</v>
      </c>
      <c r="J117" s="30">
        <v>0</v>
      </c>
      <c r="K117" s="41">
        <v>0</v>
      </c>
      <c r="L117" s="20"/>
    </row>
    <row r="118" spans="1:12" s="17" customFormat="1" ht="51.75" customHeight="1">
      <c r="A118" s="8">
        <v>33</v>
      </c>
      <c r="B118" s="19" t="s">
        <v>26</v>
      </c>
      <c r="C118" s="19" t="s">
        <v>50</v>
      </c>
      <c r="D118" s="26" t="s">
        <v>38</v>
      </c>
      <c r="E118" s="37">
        <v>115500</v>
      </c>
      <c r="F118" s="38">
        <v>17500</v>
      </c>
      <c r="G118" s="14">
        <v>17500</v>
      </c>
      <c r="H118" s="39">
        <v>0</v>
      </c>
      <c r="I118" s="40">
        <v>0</v>
      </c>
      <c r="J118" s="30">
        <v>0</v>
      </c>
      <c r="K118" s="41">
        <v>0</v>
      </c>
      <c r="L118" s="20" t="s">
        <v>49</v>
      </c>
    </row>
    <row r="119" spans="1:12" s="17" customFormat="1" ht="26.25" customHeight="1">
      <c r="A119" s="8"/>
      <c r="B119" s="19"/>
      <c r="C119" s="19"/>
      <c r="D119" s="26" t="s">
        <v>66</v>
      </c>
      <c r="E119" s="37">
        <f>E118</f>
        <v>115500</v>
      </c>
      <c r="F119" s="37">
        <f aca="true" t="shared" si="29" ref="F119:K119">F118</f>
        <v>17500</v>
      </c>
      <c r="G119" s="37">
        <f t="shared" si="29"/>
        <v>17500</v>
      </c>
      <c r="H119" s="37">
        <f t="shared" si="29"/>
        <v>0</v>
      </c>
      <c r="I119" s="45">
        <f t="shared" si="29"/>
        <v>0</v>
      </c>
      <c r="J119" s="25">
        <f t="shared" si="29"/>
        <v>0</v>
      </c>
      <c r="K119" s="47">
        <f t="shared" si="29"/>
        <v>0</v>
      </c>
      <c r="L119" s="20"/>
    </row>
    <row r="120" spans="1:12" s="17" customFormat="1" ht="26.25" customHeight="1">
      <c r="A120" s="8"/>
      <c r="B120" s="19"/>
      <c r="C120" s="19"/>
      <c r="D120" s="26" t="s">
        <v>67</v>
      </c>
      <c r="E120" s="37">
        <v>0</v>
      </c>
      <c r="F120" s="38">
        <v>0</v>
      </c>
      <c r="G120" s="14">
        <v>0</v>
      </c>
      <c r="H120" s="39">
        <v>0</v>
      </c>
      <c r="I120" s="40">
        <v>0</v>
      </c>
      <c r="J120" s="30">
        <v>0</v>
      </c>
      <c r="K120" s="41">
        <v>0</v>
      </c>
      <c r="L120" s="20"/>
    </row>
    <row r="121" spans="1:12" s="17" customFormat="1" ht="51.75" customHeight="1">
      <c r="A121" s="8">
        <v>34</v>
      </c>
      <c r="B121" s="19" t="s">
        <v>32</v>
      </c>
      <c r="C121" s="19" t="s">
        <v>51</v>
      </c>
      <c r="D121" s="26" t="s">
        <v>58</v>
      </c>
      <c r="E121" s="37">
        <v>54915</v>
      </c>
      <c r="F121" s="38">
        <v>8640</v>
      </c>
      <c r="G121" s="74">
        <v>8640</v>
      </c>
      <c r="H121" s="39">
        <v>0</v>
      </c>
      <c r="I121" s="40">
        <v>0</v>
      </c>
      <c r="J121" s="14">
        <v>0</v>
      </c>
      <c r="K121" s="41">
        <v>0</v>
      </c>
      <c r="L121" s="20" t="s">
        <v>52</v>
      </c>
    </row>
    <row r="122" spans="1:12" s="17" customFormat="1" ht="24.75" customHeight="1">
      <c r="A122" s="8"/>
      <c r="B122" s="19"/>
      <c r="C122" s="19"/>
      <c r="D122" s="26" t="s">
        <v>66</v>
      </c>
      <c r="E122" s="37">
        <f>E121</f>
        <v>54915</v>
      </c>
      <c r="F122" s="37">
        <f aca="true" t="shared" si="30" ref="F122:K122">F121</f>
        <v>8640</v>
      </c>
      <c r="G122" s="37">
        <f t="shared" si="30"/>
        <v>8640</v>
      </c>
      <c r="H122" s="37">
        <f t="shared" si="30"/>
        <v>0</v>
      </c>
      <c r="I122" s="45">
        <f t="shared" si="30"/>
        <v>0</v>
      </c>
      <c r="J122" s="25">
        <f t="shared" si="30"/>
        <v>0</v>
      </c>
      <c r="K122" s="47">
        <f t="shared" si="30"/>
        <v>0</v>
      </c>
      <c r="L122" s="20"/>
    </row>
    <row r="123" spans="1:12" s="17" customFormat="1" ht="24.75" customHeight="1">
      <c r="A123" s="8"/>
      <c r="B123" s="19"/>
      <c r="C123" s="19"/>
      <c r="D123" s="26" t="s">
        <v>67</v>
      </c>
      <c r="E123" s="37">
        <v>0</v>
      </c>
      <c r="F123" s="38">
        <v>0</v>
      </c>
      <c r="G123" s="74">
        <v>0</v>
      </c>
      <c r="H123" s="39">
        <v>0</v>
      </c>
      <c r="I123" s="40">
        <v>0</v>
      </c>
      <c r="J123" s="14">
        <v>0</v>
      </c>
      <c r="K123" s="41">
        <v>0</v>
      </c>
      <c r="L123" s="20"/>
    </row>
    <row r="124" spans="1:12" s="17" customFormat="1" ht="51.75" customHeight="1">
      <c r="A124" s="8">
        <v>35</v>
      </c>
      <c r="B124" s="19" t="s">
        <v>32</v>
      </c>
      <c r="C124" s="19" t="s">
        <v>51</v>
      </c>
      <c r="D124" s="26" t="s">
        <v>59</v>
      </c>
      <c r="E124" s="37">
        <v>745</v>
      </c>
      <c r="F124" s="38">
        <v>100</v>
      </c>
      <c r="G124" s="74">
        <v>100</v>
      </c>
      <c r="H124" s="39">
        <v>0</v>
      </c>
      <c r="I124" s="40">
        <v>0</v>
      </c>
      <c r="J124" s="14">
        <v>0</v>
      </c>
      <c r="K124" s="41">
        <v>0</v>
      </c>
      <c r="L124" s="20" t="s">
        <v>52</v>
      </c>
    </row>
    <row r="125" spans="1:12" s="17" customFormat="1" ht="24.75" customHeight="1">
      <c r="A125" s="8"/>
      <c r="B125" s="19"/>
      <c r="C125" s="19"/>
      <c r="D125" s="26" t="s">
        <v>66</v>
      </c>
      <c r="E125" s="37">
        <f>E124</f>
        <v>745</v>
      </c>
      <c r="F125" s="37">
        <f aca="true" t="shared" si="31" ref="F125:K125">F124</f>
        <v>100</v>
      </c>
      <c r="G125" s="37">
        <f t="shared" si="31"/>
        <v>100</v>
      </c>
      <c r="H125" s="37">
        <f t="shared" si="31"/>
        <v>0</v>
      </c>
      <c r="I125" s="45">
        <f t="shared" si="31"/>
        <v>0</v>
      </c>
      <c r="J125" s="25">
        <f t="shared" si="31"/>
        <v>0</v>
      </c>
      <c r="K125" s="47">
        <f t="shared" si="31"/>
        <v>0</v>
      </c>
      <c r="L125" s="20"/>
    </row>
    <row r="126" spans="1:12" s="17" customFormat="1" ht="29.25" customHeight="1">
      <c r="A126" s="8"/>
      <c r="B126" s="19"/>
      <c r="C126" s="19"/>
      <c r="D126" s="26" t="s">
        <v>67</v>
      </c>
      <c r="E126" s="37">
        <v>0</v>
      </c>
      <c r="F126" s="38">
        <v>0</v>
      </c>
      <c r="G126" s="75">
        <v>0</v>
      </c>
      <c r="H126" s="39">
        <v>0</v>
      </c>
      <c r="I126" s="40">
        <v>0</v>
      </c>
      <c r="J126" s="14">
        <v>0</v>
      </c>
      <c r="K126" s="41">
        <v>0</v>
      </c>
      <c r="L126" s="20"/>
    </row>
    <row r="127" spans="1:12" s="17" customFormat="1" ht="51.75" customHeight="1">
      <c r="A127" s="8">
        <v>36</v>
      </c>
      <c r="B127" s="19" t="s">
        <v>32</v>
      </c>
      <c r="C127" s="19" t="s">
        <v>51</v>
      </c>
      <c r="D127" s="26" t="s">
        <v>60</v>
      </c>
      <c r="E127" s="37">
        <v>19153</v>
      </c>
      <c r="F127" s="38">
        <v>3000</v>
      </c>
      <c r="G127" s="74">
        <v>3000</v>
      </c>
      <c r="H127" s="39">
        <v>0</v>
      </c>
      <c r="I127" s="40">
        <v>0</v>
      </c>
      <c r="J127" s="14">
        <v>0</v>
      </c>
      <c r="K127" s="41">
        <v>0</v>
      </c>
      <c r="L127" s="20" t="s">
        <v>52</v>
      </c>
    </row>
    <row r="128" spans="1:12" s="17" customFormat="1" ht="29.25" customHeight="1">
      <c r="A128" s="8"/>
      <c r="B128" s="19"/>
      <c r="C128" s="19"/>
      <c r="D128" s="26" t="s">
        <v>66</v>
      </c>
      <c r="E128" s="37">
        <f>E127</f>
        <v>19153</v>
      </c>
      <c r="F128" s="37">
        <f aca="true" t="shared" si="32" ref="F128:K128">F127</f>
        <v>3000</v>
      </c>
      <c r="G128" s="37">
        <f t="shared" si="32"/>
        <v>3000</v>
      </c>
      <c r="H128" s="37">
        <f t="shared" si="32"/>
        <v>0</v>
      </c>
      <c r="I128" s="45">
        <f t="shared" si="32"/>
        <v>0</v>
      </c>
      <c r="J128" s="25">
        <f t="shared" si="32"/>
        <v>0</v>
      </c>
      <c r="K128" s="47">
        <f t="shared" si="32"/>
        <v>0</v>
      </c>
      <c r="L128" s="20"/>
    </row>
    <row r="129" spans="1:12" s="17" customFormat="1" ht="30.75" customHeight="1">
      <c r="A129" s="8"/>
      <c r="B129" s="19"/>
      <c r="C129" s="19"/>
      <c r="D129" s="26" t="s">
        <v>67</v>
      </c>
      <c r="E129" s="37">
        <v>0</v>
      </c>
      <c r="F129" s="38">
        <v>0</v>
      </c>
      <c r="G129" s="75">
        <v>0</v>
      </c>
      <c r="H129" s="39">
        <v>0</v>
      </c>
      <c r="I129" s="40">
        <v>0</v>
      </c>
      <c r="J129" s="14">
        <v>0</v>
      </c>
      <c r="K129" s="41">
        <v>0</v>
      </c>
      <c r="L129" s="20"/>
    </row>
    <row r="130" spans="1:12" s="17" customFormat="1" ht="51.75" customHeight="1">
      <c r="A130" s="8">
        <v>37</v>
      </c>
      <c r="B130" s="19" t="s">
        <v>32</v>
      </c>
      <c r="C130" s="19" t="s">
        <v>51</v>
      </c>
      <c r="D130" s="26" t="s">
        <v>61</v>
      </c>
      <c r="E130" s="37">
        <v>38131</v>
      </c>
      <c r="F130" s="38">
        <v>6000</v>
      </c>
      <c r="G130" s="74">
        <v>6000</v>
      </c>
      <c r="H130" s="39">
        <v>0</v>
      </c>
      <c r="I130" s="40">
        <v>0</v>
      </c>
      <c r="J130" s="14">
        <v>0</v>
      </c>
      <c r="K130" s="41">
        <v>0</v>
      </c>
      <c r="L130" s="20" t="s">
        <v>52</v>
      </c>
    </row>
    <row r="131" spans="1:12" s="17" customFormat="1" ht="29.25" customHeight="1">
      <c r="A131" s="8"/>
      <c r="B131" s="19"/>
      <c r="C131" s="19"/>
      <c r="D131" s="26" t="s">
        <v>66</v>
      </c>
      <c r="E131" s="37">
        <f>E130</f>
        <v>38131</v>
      </c>
      <c r="F131" s="37">
        <f aca="true" t="shared" si="33" ref="F131:K131">F130</f>
        <v>6000</v>
      </c>
      <c r="G131" s="37">
        <f t="shared" si="33"/>
        <v>6000</v>
      </c>
      <c r="H131" s="37">
        <f t="shared" si="33"/>
        <v>0</v>
      </c>
      <c r="I131" s="45">
        <f t="shared" si="33"/>
        <v>0</v>
      </c>
      <c r="J131" s="25">
        <f t="shared" si="33"/>
        <v>0</v>
      </c>
      <c r="K131" s="47">
        <f t="shared" si="33"/>
        <v>0</v>
      </c>
      <c r="L131" s="20"/>
    </row>
    <row r="132" spans="1:12" s="17" customFormat="1" ht="27.75" customHeight="1">
      <c r="A132" s="8"/>
      <c r="B132" s="19"/>
      <c r="C132" s="19"/>
      <c r="D132" s="26" t="s">
        <v>67</v>
      </c>
      <c r="E132" s="37">
        <v>0</v>
      </c>
      <c r="F132" s="38">
        <v>0</v>
      </c>
      <c r="G132" s="76">
        <v>0</v>
      </c>
      <c r="H132" s="39">
        <v>0</v>
      </c>
      <c r="I132" s="40">
        <v>0</v>
      </c>
      <c r="J132" s="14">
        <v>0</v>
      </c>
      <c r="K132" s="41">
        <v>0</v>
      </c>
      <c r="L132" s="20"/>
    </row>
    <row r="133" spans="1:12" s="17" customFormat="1" ht="51.75" customHeight="1">
      <c r="A133" s="8">
        <v>38</v>
      </c>
      <c r="B133" s="19" t="s">
        <v>32</v>
      </c>
      <c r="C133" s="19" t="s">
        <v>51</v>
      </c>
      <c r="D133" s="26" t="s">
        <v>62</v>
      </c>
      <c r="E133" s="37">
        <v>3287</v>
      </c>
      <c r="F133" s="38">
        <v>500</v>
      </c>
      <c r="G133" s="76">
        <v>500</v>
      </c>
      <c r="H133" s="39">
        <v>0</v>
      </c>
      <c r="I133" s="40">
        <v>0</v>
      </c>
      <c r="J133" s="14">
        <v>0</v>
      </c>
      <c r="K133" s="41">
        <v>0</v>
      </c>
      <c r="L133" s="20" t="s">
        <v>52</v>
      </c>
    </row>
    <row r="134" spans="1:12" s="17" customFormat="1" ht="26.25" customHeight="1">
      <c r="A134" s="8"/>
      <c r="B134" s="19"/>
      <c r="C134" s="19"/>
      <c r="D134" s="26" t="s">
        <v>66</v>
      </c>
      <c r="E134" s="37">
        <f>E133</f>
        <v>3287</v>
      </c>
      <c r="F134" s="37">
        <f aca="true" t="shared" si="34" ref="F134:K134">F133</f>
        <v>500</v>
      </c>
      <c r="G134" s="37">
        <f t="shared" si="34"/>
        <v>500</v>
      </c>
      <c r="H134" s="37">
        <f t="shared" si="34"/>
        <v>0</v>
      </c>
      <c r="I134" s="45">
        <f t="shared" si="34"/>
        <v>0</v>
      </c>
      <c r="J134" s="25">
        <f t="shared" si="34"/>
        <v>0</v>
      </c>
      <c r="K134" s="47">
        <f t="shared" si="34"/>
        <v>0</v>
      </c>
      <c r="L134" s="20"/>
    </row>
    <row r="135" spans="1:12" s="17" customFormat="1" ht="21.75" customHeight="1">
      <c r="A135" s="8"/>
      <c r="B135" s="19"/>
      <c r="C135" s="19"/>
      <c r="D135" s="26" t="s">
        <v>67</v>
      </c>
      <c r="E135" s="37">
        <v>0</v>
      </c>
      <c r="F135" s="38">
        <v>0</v>
      </c>
      <c r="G135" s="77">
        <v>0</v>
      </c>
      <c r="H135" s="39">
        <v>0</v>
      </c>
      <c r="I135" s="40">
        <v>0</v>
      </c>
      <c r="J135" s="14">
        <v>0</v>
      </c>
      <c r="K135" s="41">
        <v>0</v>
      </c>
      <c r="L135" s="20"/>
    </row>
    <row r="136" spans="1:12" s="17" customFormat="1" ht="51.75" customHeight="1">
      <c r="A136" s="8">
        <v>39</v>
      </c>
      <c r="B136" s="19" t="s">
        <v>32</v>
      </c>
      <c r="C136" s="19" t="s">
        <v>53</v>
      </c>
      <c r="D136" s="26" t="s">
        <v>58</v>
      </c>
      <c r="E136" s="37">
        <v>102975</v>
      </c>
      <c r="F136" s="38">
        <v>16200</v>
      </c>
      <c r="G136" s="38">
        <v>16200</v>
      </c>
      <c r="H136" s="39">
        <v>0</v>
      </c>
      <c r="I136" s="40">
        <v>0</v>
      </c>
      <c r="J136" s="30">
        <v>0</v>
      </c>
      <c r="K136" s="41">
        <v>0</v>
      </c>
      <c r="L136" s="20" t="s">
        <v>52</v>
      </c>
    </row>
    <row r="137" spans="1:12" s="17" customFormat="1" ht="23.25" customHeight="1">
      <c r="A137" s="8"/>
      <c r="B137" s="19"/>
      <c r="C137" s="19"/>
      <c r="D137" s="26" t="s">
        <v>66</v>
      </c>
      <c r="E137" s="37">
        <f>E136</f>
        <v>102975</v>
      </c>
      <c r="F137" s="37">
        <f aca="true" t="shared" si="35" ref="F137:K137">F136</f>
        <v>16200</v>
      </c>
      <c r="G137" s="37">
        <f t="shared" si="35"/>
        <v>16200</v>
      </c>
      <c r="H137" s="37">
        <f t="shared" si="35"/>
        <v>0</v>
      </c>
      <c r="I137" s="45">
        <f t="shared" si="35"/>
        <v>0</v>
      </c>
      <c r="J137" s="25">
        <f t="shared" si="35"/>
        <v>0</v>
      </c>
      <c r="K137" s="47">
        <f t="shared" si="35"/>
        <v>0</v>
      </c>
      <c r="L137" s="20"/>
    </row>
    <row r="138" spans="1:12" s="17" customFormat="1" ht="23.25" customHeight="1">
      <c r="A138" s="8"/>
      <c r="B138" s="19"/>
      <c r="C138" s="19"/>
      <c r="D138" s="26" t="s">
        <v>67</v>
      </c>
      <c r="E138" s="37">
        <v>0</v>
      </c>
      <c r="F138" s="38">
        <v>0</v>
      </c>
      <c r="G138" s="38">
        <v>0</v>
      </c>
      <c r="H138" s="39">
        <v>0</v>
      </c>
      <c r="I138" s="40">
        <v>0</v>
      </c>
      <c r="J138" s="30">
        <v>0</v>
      </c>
      <c r="K138" s="41">
        <v>0</v>
      </c>
      <c r="L138" s="20"/>
    </row>
    <row r="139" spans="1:12" s="17" customFormat="1" ht="51.75" customHeight="1">
      <c r="A139" s="8">
        <v>40</v>
      </c>
      <c r="B139" s="19" t="s">
        <v>32</v>
      </c>
      <c r="C139" s="19" t="s">
        <v>53</v>
      </c>
      <c r="D139" s="26" t="s">
        <v>59</v>
      </c>
      <c r="E139" s="37">
        <v>4451</v>
      </c>
      <c r="F139" s="38">
        <v>700</v>
      </c>
      <c r="G139" s="38">
        <v>700</v>
      </c>
      <c r="H139" s="39">
        <v>0</v>
      </c>
      <c r="I139" s="40">
        <v>0</v>
      </c>
      <c r="J139" s="30">
        <v>0</v>
      </c>
      <c r="K139" s="41">
        <v>0</v>
      </c>
      <c r="L139" s="20" t="s">
        <v>52</v>
      </c>
    </row>
    <row r="140" spans="1:12" s="17" customFormat="1" ht="23.25" customHeight="1">
      <c r="A140" s="8"/>
      <c r="B140" s="19"/>
      <c r="C140" s="19"/>
      <c r="D140" s="26" t="s">
        <v>66</v>
      </c>
      <c r="E140" s="37">
        <f>E139</f>
        <v>4451</v>
      </c>
      <c r="F140" s="37">
        <f aca="true" t="shared" si="36" ref="F140:K140">F139</f>
        <v>700</v>
      </c>
      <c r="G140" s="37">
        <f t="shared" si="36"/>
        <v>700</v>
      </c>
      <c r="H140" s="37">
        <f t="shared" si="36"/>
        <v>0</v>
      </c>
      <c r="I140" s="45">
        <f t="shared" si="36"/>
        <v>0</v>
      </c>
      <c r="J140" s="25">
        <f t="shared" si="36"/>
        <v>0</v>
      </c>
      <c r="K140" s="47">
        <f t="shared" si="36"/>
        <v>0</v>
      </c>
      <c r="L140" s="20"/>
    </row>
    <row r="141" spans="1:12" s="17" customFormat="1" ht="23.25" customHeight="1">
      <c r="A141" s="8"/>
      <c r="B141" s="19"/>
      <c r="C141" s="19"/>
      <c r="D141" s="26" t="s">
        <v>67</v>
      </c>
      <c r="E141" s="37">
        <v>0</v>
      </c>
      <c r="F141" s="38">
        <v>0</v>
      </c>
      <c r="G141" s="38">
        <v>0</v>
      </c>
      <c r="H141" s="39">
        <v>0</v>
      </c>
      <c r="I141" s="40">
        <v>0</v>
      </c>
      <c r="J141" s="30">
        <v>0</v>
      </c>
      <c r="K141" s="41">
        <v>0</v>
      </c>
      <c r="L141" s="20"/>
    </row>
    <row r="142" spans="1:12" s="17" customFormat="1" ht="51.75" customHeight="1">
      <c r="A142" s="8">
        <v>41</v>
      </c>
      <c r="B142" s="19" t="s">
        <v>32</v>
      </c>
      <c r="C142" s="19" t="s">
        <v>53</v>
      </c>
      <c r="D142" s="26" t="s">
        <v>60</v>
      </c>
      <c r="E142" s="37">
        <v>50843</v>
      </c>
      <c r="F142" s="38">
        <v>8000</v>
      </c>
      <c r="G142" s="38">
        <v>8000</v>
      </c>
      <c r="H142" s="39">
        <v>0</v>
      </c>
      <c r="I142" s="40">
        <v>0</v>
      </c>
      <c r="J142" s="30">
        <v>0</v>
      </c>
      <c r="K142" s="41">
        <v>0</v>
      </c>
      <c r="L142" s="20" t="s">
        <v>52</v>
      </c>
    </row>
    <row r="143" spans="1:12" s="17" customFormat="1" ht="19.5" customHeight="1">
      <c r="A143" s="8"/>
      <c r="B143" s="19"/>
      <c r="C143" s="19"/>
      <c r="D143" s="26" t="s">
        <v>66</v>
      </c>
      <c r="E143" s="37">
        <f>E142</f>
        <v>50843</v>
      </c>
      <c r="F143" s="37">
        <f aca="true" t="shared" si="37" ref="F143:K143">F142</f>
        <v>8000</v>
      </c>
      <c r="G143" s="37">
        <f t="shared" si="37"/>
        <v>8000</v>
      </c>
      <c r="H143" s="37">
        <f t="shared" si="37"/>
        <v>0</v>
      </c>
      <c r="I143" s="45">
        <f t="shared" si="37"/>
        <v>0</v>
      </c>
      <c r="J143" s="25">
        <f t="shared" si="37"/>
        <v>0</v>
      </c>
      <c r="K143" s="47">
        <f t="shared" si="37"/>
        <v>0</v>
      </c>
      <c r="L143" s="20"/>
    </row>
    <row r="144" spans="1:12" s="17" customFormat="1" ht="19.5" customHeight="1">
      <c r="A144" s="8"/>
      <c r="B144" s="19"/>
      <c r="C144" s="19"/>
      <c r="D144" s="26" t="s">
        <v>67</v>
      </c>
      <c r="E144" s="37">
        <v>0</v>
      </c>
      <c r="F144" s="38">
        <v>0</v>
      </c>
      <c r="G144" s="38">
        <v>0</v>
      </c>
      <c r="H144" s="39">
        <v>0</v>
      </c>
      <c r="I144" s="40">
        <v>0</v>
      </c>
      <c r="J144" s="30">
        <v>0</v>
      </c>
      <c r="K144" s="41">
        <v>0</v>
      </c>
      <c r="L144" s="20"/>
    </row>
    <row r="145" spans="1:12" s="17" customFormat="1" ht="51.75" customHeight="1">
      <c r="A145" s="8">
        <v>42</v>
      </c>
      <c r="B145" s="19" t="s">
        <v>32</v>
      </c>
      <c r="C145" s="19" t="s">
        <v>53</v>
      </c>
      <c r="D145" s="26" t="s">
        <v>61</v>
      </c>
      <c r="E145" s="37">
        <v>34950</v>
      </c>
      <c r="F145" s="38">
        <v>5500</v>
      </c>
      <c r="G145" s="38">
        <v>5500</v>
      </c>
      <c r="H145" s="39">
        <v>0</v>
      </c>
      <c r="I145" s="40">
        <v>0</v>
      </c>
      <c r="J145" s="30">
        <v>0</v>
      </c>
      <c r="K145" s="41">
        <v>0</v>
      </c>
      <c r="L145" s="20" t="s">
        <v>52</v>
      </c>
    </row>
    <row r="146" spans="1:12" s="17" customFormat="1" ht="21" customHeight="1">
      <c r="A146" s="8"/>
      <c r="B146" s="19"/>
      <c r="C146" s="19"/>
      <c r="D146" s="26" t="s">
        <v>66</v>
      </c>
      <c r="E146" s="37">
        <f>E145</f>
        <v>34950</v>
      </c>
      <c r="F146" s="37">
        <f aca="true" t="shared" si="38" ref="F146:K146">F145</f>
        <v>5500</v>
      </c>
      <c r="G146" s="37">
        <f t="shared" si="38"/>
        <v>5500</v>
      </c>
      <c r="H146" s="37">
        <f t="shared" si="38"/>
        <v>0</v>
      </c>
      <c r="I146" s="45">
        <f t="shared" si="38"/>
        <v>0</v>
      </c>
      <c r="J146" s="25">
        <f t="shared" si="38"/>
        <v>0</v>
      </c>
      <c r="K146" s="47">
        <f t="shared" si="38"/>
        <v>0</v>
      </c>
      <c r="L146" s="20"/>
    </row>
    <row r="147" spans="1:12" s="17" customFormat="1" ht="21" customHeight="1">
      <c r="A147" s="8"/>
      <c r="B147" s="19"/>
      <c r="C147" s="19"/>
      <c r="D147" s="26" t="s">
        <v>67</v>
      </c>
      <c r="E147" s="37">
        <v>0</v>
      </c>
      <c r="F147" s="38">
        <v>0</v>
      </c>
      <c r="G147" s="38">
        <v>0</v>
      </c>
      <c r="H147" s="39">
        <v>0</v>
      </c>
      <c r="I147" s="40">
        <v>0</v>
      </c>
      <c r="J147" s="30">
        <v>0</v>
      </c>
      <c r="K147" s="41">
        <v>0</v>
      </c>
      <c r="L147" s="20"/>
    </row>
    <row r="148" spans="1:12" s="17" customFormat="1" ht="51.75" customHeight="1">
      <c r="A148" s="8">
        <v>43</v>
      </c>
      <c r="B148" s="19" t="s">
        <v>32</v>
      </c>
      <c r="C148" s="19" t="s">
        <v>53</v>
      </c>
      <c r="D148" s="26" t="s">
        <v>62</v>
      </c>
      <c r="E148" s="37">
        <v>3945</v>
      </c>
      <c r="F148" s="38">
        <v>600</v>
      </c>
      <c r="G148" s="38">
        <v>600</v>
      </c>
      <c r="H148" s="39">
        <v>0</v>
      </c>
      <c r="I148" s="40">
        <v>0</v>
      </c>
      <c r="J148" s="30">
        <v>0</v>
      </c>
      <c r="K148" s="41">
        <v>0</v>
      </c>
      <c r="L148" s="20" t="s">
        <v>52</v>
      </c>
    </row>
    <row r="149" spans="1:12" s="17" customFormat="1" ht="25.5" customHeight="1">
      <c r="A149" s="8"/>
      <c r="B149" s="19"/>
      <c r="C149" s="19"/>
      <c r="D149" s="26" t="s">
        <v>66</v>
      </c>
      <c r="E149" s="37">
        <f>E148</f>
        <v>3945</v>
      </c>
      <c r="F149" s="37">
        <f aca="true" t="shared" si="39" ref="F149:K149">F148</f>
        <v>600</v>
      </c>
      <c r="G149" s="37">
        <f t="shared" si="39"/>
        <v>600</v>
      </c>
      <c r="H149" s="37">
        <f t="shared" si="39"/>
        <v>0</v>
      </c>
      <c r="I149" s="45">
        <f t="shared" si="39"/>
        <v>0</v>
      </c>
      <c r="J149" s="25">
        <f t="shared" si="39"/>
        <v>0</v>
      </c>
      <c r="K149" s="47">
        <f t="shared" si="39"/>
        <v>0</v>
      </c>
      <c r="L149" s="20"/>
    </row>
    <row r="150" spans="1:12" s="17" customFormat="1" ht="26.25" customHeight="1">
      <c r="A150" s="8"/>
      <c r="B150" s="19"/>
      <c r="C150" s="19"/>
      <c r="D150" s="26" t="s">
        <v>67</v>
      </c>
      <c r="E150" s="37">
        <v>0</v>
      </c>
      <c r="F150" s="38">
        <v>0</v>
      </c>
      <c r="G150" s="38">
        <v>0</v>
      </c>
      <c r="H150" s="39">
        <v>0</v>
      </c>
      <c r="I150" s="40">
        <v>0</v>
      </c>
      <c r="J150" s="30">
        <v>0</v>
      </c>
      <c r="K150" s="41">
        <v>0</v>
      </c>
      <c r="L150" s="20"/>
    </row>
    <row r="151" spans="1:12" s="17" customFormat="1" ht="51.75" customHeight="1">
      <c r="A151" s="8">
        <v>44</v>
      </c>
      <c r="B151" s="19" t="s">
        <v>32</v>
      </c>
      <c r="C151" s="19" t="s">
        <v>54</v>
      </c>
      <c r="D151" s="26" t="s">
        <v>58</v>
      </c>
      <c r="E151" s="37">
        <v>12960</v>
      </c>
      <c r="F151" s="38">
        <v>2160</v>
      </c>
      <c r="G151" s="38">
        <v>2160</v>
      </c>
      <c r="H151" s="39">
        <v>0</v>
      </c>
      <c r="I151" s="40">
        <v>0</v>
      </c>
      <c r="J151" s="30">
        <v>0</v>
      </c>
      <c r="K151" s="41">
        <v>0</v>
      </c>
      <c r="L151" s="20" t="s">
        <v>52</v>
      </c>
    </row>
    <row r="152" spans="1:12" s="17" customFormat="1" ht="22.5" customHeight="1">
      <c r="A152" s="8"/>
      <c r="B152" s="19"/>
      <c r="C152" s="19"/>
      <c r="D152" s="26" t="s">
        <v>66</v>
      </c>
      <c r="E152" s="37">
        <f>E151</f>
        <v>12960</v>
      </c>
      <c r="F152" s="37">
        <f aca="true" t="shared" si="40" ref="F152:K152">F151</f>
        <v>2160</v>
      </c>
      <c r="G152" s="37">
        <f t="shared" si="40"/>
        <v>2160</v>
      </c>
      <c r="H152" s="37">
        <f t="shared" si="40"/>
        <v>0</v>
      </c>
      <c r="I152" s="45">
        <f t="shared" si="40"/>
        <v>0</v>
      </c>
      <c r="J152" s="25">
        <f t="shared" si="40"/>
        <v>0</v>
      </c>
      <c r="K152" s="47">
        <f t="shared" si="40"/>
        <v>0</v>
      </c>
      <c r="L152" s="20"/>
    </row>
    <row r="153" spans="1:12" s="17" customFormat="1" ht="26.25" customHeight="1">
      <c r="A153" s="8"/>
      <c r="B153" s="19"/>
      <c r="C153" s="19"/>
      <c r="D153" s="26" t="s">
        <v>67</v>
      </c>
      <c r="E153" s="37">
        <v>0</v>
      </c>
      <c r="F153" s="38">
        <v>0</v>
      </c>
      <c r="G153" s="38">
        <v>0</v>
      </c>
      <c r="H153" s="39">
        <v>0</v>
      </c>
      <c r="I153" s="40">
        <v>0</v>
      </c>
      <c r="J153" s="30">
        <v>0</v>
      </c>
      <c r="K153" s="41">
        <v>0</v>
      </c>
      <c r="L153" s="20"/>
    </row>
    <row r="154" spans="1:12" s="17" customFormat="1" ht="51.75" customHeight="1">
      <c r="A154" s="8">
        <v>45</v>
      </c>
      <c r="B154" s="19" t="s">
        <v>32</v>
      </c>
      <c r="C154" s="19" t="s">
        <v>54</v>
      </c>
      <c r="D154" s="26" t="s">
        <v>59</v>
      </c>
      <c r="E154" s="37">
        <v>1315</v>
      </c>
      <c r="F154" s="38">
        <v>200</v>
      </c>
      <c r="G154" s="38">
        <v>200</v>
      </c>
      <c r="H154" s="39">
        <v>0</v>
      </c>
      <c r="I154" s="40">
        <v>0</v>
      </c>
      <c r="J154" s="30">
        <v>0</v>
      </c>
      <c r="K154" s="41">
        <v>0</v>
      </c>
      <c r="L154" s="20" t="s">
        <v>52</v>
      </c>
    </row>
    <row r="155" spans="1:12" s="17" customFormat="1" ht="26.25" customHeight="1">
      <c r="A155" s="8"/>
      <c r="B155" s="19"/>
      <c r="C155" s="19"/>
      <c r="D155" s="26" t="s">
        <v>66</v>
      </c>
      <c r="E155" s="37">
        <f>E154</f>
        <v>1315</v>
      </c>
      <c r="F155" s="37">
        <f aca="true" t="shared" si="41" ref="F155:K155">F154</f>
        <v>200</v>
      </c>
      <c r="G155" s="37">
        <f t="shared" si="41"/>
        <v>200</v>
      </c>
      <c r="H155" s="37">
        <f t="shared" si="41"/>
        <v>0</v>
      </c>
      <c r="I155" s="45">
        <f t="shared" si="41"/>
        <v>0</v>
      </c>
      <c r="J155" s="25">
        <f t="shared" si="41"/>
        <v>0</v>
      </c>
      <c r="K155" s="47">
        <f t="shared" si="41"/>
        <v>0</v>
      </c>
      <c r="L155" s="20"/>
    </row>
    <row r="156" spans="1:12" s="17" customFormat="1" ht="26.25" customHeight="1">
      <c r="A156" s="8"/>
      <c r="B156" s="19"/>
      <c r="C156" s="19"/>
      <c r="D156" s="26" t="s">
        <v>67</v>
      </c>
      <c r="E156" s="37">
        <v>0</v>
      </c>
      <c r="F156" s="38">
        <v>0</v>
      </c>
      <c r="G156" s="38">
        <v>0</v>
      </c>
      <c r="H156" s="39">
        <v>0</v>
      </c>
      <c r="I156" s="40">
        <v>0</v>
      </c>
      <c r="J156" s="30">
        <v>0</v>
      </c>
      <c r="K156" s="41">
        <v>0</v>
      </c>
      <c r="L156" s="20"/>
    </row>
    <row r="157" spans="1:12" s="17" customFormat="1" ht="51.75" customHeight="1">
      <c r="A157" s="8">
        <v>46</v>
      </c>
      <c r="B157" s="19" t="s">
        <v>32</v>
      </c>
      <c r="C157" s="19" t="s">
        <v>54</v>
      </c>
      <c r="D157" s="26" t="s">
        <v>61</v>
      </c>
      <c r="E157" s="37">
        <v>3287</v>
      </c>
      <c r="F157" s="38">
        <v>500</v>
      </c>
      <c r="G157" s="38">
        <v>500</v>
      </c>
      <c r="H157" s="39">
        <v>0</v>
      </c>
      <c r="I157" s="40">
        <v>0</v>
      </c>
      <c r="J157" s="30">
        <v>0</v>
      </c>
      <c r="K157" s="41">
        <v>0</v>
      </c>
      <c r="L157" s="20" t="s">
        <v>52</v>
      </c>
    </row>
    <row r="158" spans="1:12" s="17" customFormat="1" ht="25.5" customHeight="1">
      <c r="A158" s="8"/>
      <c r="B158" s="19"/>
      <c r="C158" s="19"/>
      <c r="D158" s="26" t="s">
        <v>66</v>
      </c>
      <c r="E158" s="37">
        <f aca="true" t="shared" si="42" ref="E158:K158">E157</f>
        <v>3287</v>
      </c>
      <c r="F158" s="37">
        <f t="shared" si="42"/>
        <v>500</v>
      </c>
      <c r="G158" s="37">
        <f t="shared" si="42"/>
        <v>500</v>
      </c>
      <c r="H158" s="37">
        <f t="shared" si="42"/>
        <v>0</v>
      </c>
      <c r="I158" s="45">
        <f t="shared" si="42"/>
        <v>0</v>
      </c>
      <c r="J158" s="25">
        <f t="shared" si="42"/>
        <v>0</v>
      </c>
      <c r="K158" s="47">
        <f t="shared" si="42"/>
        <v>0</v>
      </c>
      <c r="L158" s="20"/>
    </row>
    <row r="159" spans="1:12" s="17" customFormat="1" ht="25.5" customHeight="1">
      <c r="A159" s="8"/>
      <c r="B159" s="19"/>
      <c r="C159" s="19"/>
      <c r="D159" s="26" t="s">
        <v>67</v>
      </c>
      <c r="E159" s="37">
        <v>0</v>
      </c>
      <c r="F159" s="38">
        <v>0</v>
      </c>
      <c r="G159" s="38">
        <v>0</v>
      </c>
      <c r="H159" s="39">
        <v>0</v>
      </c>
      <c r="I159" s="40">
        <v>0</v>
      </c>
      <c r="J159" s="30">
        <v>0</v>
      </c>
      <c r="K159" s="41">
        <v>0</v>
      </c>
      <c r="L159" s="20"/>
    </row>
    <row r="160" spans="1:12" s="17" customFormat="1" ht="51.75" customHeight="1">
      <c r="A160" s="8">
        <v>47</v>
      </c>
      <c r="B160" s="19" t="s">
        <v>32</v>
      </c>
      <c r="C160" s="19" t="s">
        <v>55</v>
      </c>
      <c r="D160" s="26" t="s">
        <v>61</v>
      </c>
      <c r="E160" s="37">
        <v>11678</v>
      </c>
      <c r="F160" s="38">
        <v>1838</v>
      </c>
      <c r="G160" s="38">
        <v>1838</v>
      </c>
      <c r="H160" s="39">
        <v>0</v>
      </c>
      <c r="I160" s="40">
        <v>0</v>
      </c>
      <c r="J160" s="30">
        <v>0</v>
      </c>
      <c r="K160" s="41">
        <v>0</v>
      </c>
      <c r="L160" s="20" t="s">
        <v>52</v>
      </c>
    </row>
    <row r="161" spans="1:12" s="17" customFormat="1" ht="27" customHeight="1">
      <c r="A161" s="8"/>
      <c r="B161" s="19"/>
      <c r="C161" s="19"/>
      <c r="D161" s="26" t="s">
        <v>66</v>
      </c>
      <c r="E161" s="37">
        <f>E160</f>
        <v>11678</v>
      </c>
      <c r="F161" s="37">
        <f aca="true" t="shared" si="43" ref="F161:K161">F160</f>
        <v>1838</v>
      </c>
      <c r="G161" s="37">
        <f t="shared" si="43"/>
        <v>1838</v>
      </c>
      <c r="H161" s="37">
        <f t="shared" si="43"/>
        <v>0</v>
      </c>
      <c r="I161" s="45">
        <f t="shared" si="43"/>
        <v>0</v>
      </c>
      <c r="J161" s="25">
        <f t="shared" si="43"/>
        <v>0</v>
      </c>
      <c r="K161" s="47">
        <f t="shared" si="43"/>
        <v>0</v>
      </c>
      <c r="L161" s="20"/>
    </row>
    <row r="162" spans="1:12" s="17" customFormat="1" ht="27" customHeight="1">
      <c r="A162" s="8"/>
      <c r="B162" s="19"/>
      <c r="C162" s="19"/>
      <c r="D162" s="26" t="s">
        <v>67</v>
      </c>
      <c r="E162" s="37">
        <v>0</v>
      </c>
      <c r="F162" s="38">
        <v>0</v>
      </c>
      <c r="G162" s="38">
        <v>0</v>
      </c>
      <c r="H162" s="39">
        <v>0</v>
      </c>
      <c r="I162" s="40">
        <v>0</v>
      </c>
      <c r="J162" s="30">
        <v>0</v>
      </c>
      <c r="K162" s="41">
        <v>0</v>
      </c>
      <c r="L162" s="20"/>
    </row>
    <row r="163" spans="1:12" s="17" customFormat="1" ht="45.75" customHeight="1">
      <c r="A163" s="8">
        <v>48</v>
      </c>
      <c r="B163" s="19" t="s">
        <v>107</v>
      </c>
      <c r="C163" s="19" t="s">
        <v>108</v>
      </c>
      <c r="D163" s="26" t="s">
        <v>109</v>
      </c>
      <c r="E163" s="38">
        <v>198000</v>
      </c>
      <c r="F163" s="38">
        <v>30000</v>
      </c>
      <c r="G163" s="38">
        <v>30000</v>
      </c>
      <c r="H163" s="39">
        <v>0</v>
      </c>
      <c r="I163" s="40">
        <v>0</v>
      </c>
      <c r="J163" s="30">
        <v>0</v>
      </c>
      <c r="K163" s="41">
        <v>0</v>
      </c>
      <c r="L163" s="20" t="s">
        <v>77</v>
      </c>
    </row>
    <row r="164" spans="1:12" s="17" customFormat="1" ht="27" customHeight="1">
      <c r="A164" s="8"/>
      <c r="B164" s="19"/>
      <c r="C164" s="19"/>
      <c r="D164" s="26" t="s">
        <v>66</v>
      </c>
      <c r="E164" s="37">
        <v>198000</v>
      </c>
      <c r="F164" s="38">
        <v>30000</v>
      </c>
      <c r="G164" s="38">
        <v>30000</v>
      </c>
      <c r="H164" s="39">
        <v>0</v>
      </c>
      <c r="I164" s="40">
        <v>0</v>
      </c>
      <c r="J164" s="30">
        <v>0</v>
      </c>
      <c r="K164" s="41">
        <v>0</v>
      </c>
      <c r="L164" s="20"/>
    </row>
    <row r="165" spans="1:12" s="17" customFormat="1" ht="27" customHeight="1">
      <c r="A165" s="8"/>
      <c r="B165" s="19"/>
      <c r="C165" s="19"/>
      <c r="D165" s="26" t="s">
        <v>67</v>
      </c>
      <c r="E165" s="37">
        <v>0</v>
      </c>
      <c r="F165" s="38">
        <v>0</v>
      </c>
      <c r="G165" s="38">
        <v>0</v>
      </c>
      <c r="H165" s="39">
        <v>0</v>
      </c>
      <c r="I165" s="40">
        <v>0</v>
      </c>
      <c r="J165" s="30">
        <v>0</v>
      </c>
      <c r="K165" s="41">
        <v>0</v>
      </c>
      <c r="L165" s="20"/>
    </row>
    <row r="166" spans="1:12" s="17" customFormat="1" ht="51.75" customHeight="1">
      <c r="A166" s="8">
        <v>49</v>
      </c>
      <c r="B166" s="19" t="s">
        <v>33</v>
      </c>
      <c r="C166" s="19" t="s">
        <v>34</v>
      </c>
      <c r="D166" s="26" t="s">
        <v>63</v>
      </c>
      <c r="E166" s="37">
        <v>1512543</v>
      </c>
      <c r="F166" s="38">
        <v>244748</v>
      </c>
      <c r="G166" s="38">
        <v>244748</v>
      </c>
      <c r="H166" s="39">
        <v>0</v>
      </c>
      <c r="I166" s="40">
        <v>0</v>
      </c>
      <c r="J166" s="30">
        <v>0</v>
      </c>
      <c r="K166" s="41">
        <v>0</v>
      </c>
      <c r="L166" s="10" t="s">
        <v>77</v>
      </c>
    </row>
    <row r="167" spans="1:12" s="17" customFormat="1" ht="24.75" customHeight="1">
      <c r="A167" s="8"/>
      <c r="B167" s="19"/>
      <c r="C167" s="19"/>
      <c r="D167" s="26" t="s">
        <v>66</v>
      </c>
      <c r="E167" s="37">
        <f>E166</f>
        <v>1512543</v>
      </c>
      <c r="F167" s="37">
        <f aca="true" t="shared" si="44" ref="F167:K167">F166</f>
        <v>244748</v>
      </c>
      <c r="G167" s="37">
        <f t="shared" si="44"/>
        <v>244748</v>
      </c>
      <c r="H167" s="37">
        <f t="shared" si="44"/>
        <v>0</v>
      </c>
      <c r="I167" s="45">
        <f t="shared" si="44"/>
        <v>0</v>
      </c>
      <c r="J167" s="25">
        <f t="shared" si="44"/>
        <v>0</v>
      </c>
      <c r="K167" s="47">
        <f t="shared" si="44"/>
        <v>0</v>
      </c>
      <c r="L167" s="10"/>
    </row>
    <row r="168" spans="1:12" s="17" customFormat="1" ht="24.75" customHeight="1">
      <c r="A168" s="8"/>
      <c r="B168" s="19"/>
      <c r="C168" s="19"/>
      <c r="D168" s="26" t="s">
        <v>67</v>
      </c>
      <c r="E168" s="37">
        <v>0</v>
      </c>
      <c r="F168" s="38">
        <v>0</v>
      </c>
      <c r="G168" s="38">
        <v>0</v>
      </c>
      <c r="H168" s="39">
        <v>0</v>
      </c>
      <c r="I168" s="40">
        <v>0</v>
      </c>
      <c r="J168" s="30">
        <v>0</v>
      </c>
      <c r="K168" s="41">
        <v>0</v>
      </c>
      <c r="L168" s="10"/>
    </row>
    <row r="169" spans="1:12" s="17" customFormat="1" ht="51.75" customHeight="1">
      <c r="A169" s="8">
        <v>50</v>
      </c>
      <c r="B169" s="19" t="s">
        <v>56</v>
      </c>
      <c r="C169" s="19" t="s">
        <v>57</v>
      </c>
      <c r="D169" s="26" t="s">
        <v>64</v>
      </c>
      <c r="E169" s="37">
        <v>234840</v>
      </c>
      <c r="F169" s="38">
        <v>38000</v>
      </c>
      <c r="G169" s="38">
        <v>38000</v>
      </c>
      <c r="H169" s="39">
        <v>0</v>
      </c>
      <c r="I169" s="40">
        <v>0</v>
      </c>
      <c r="J169" s="30">
        <v>0</v>
      </c>
      <c r="K169" s="41">
        <v>0</v>
      </c>
      <c r="L169" s="10" t="s">
        <v>77</v>
      </c>
    </row>
    <row r="170" spans="1:12" s="17" customFormat="1" ht="28.5" customHeight="1">
      <c r="A170" s="8"/>
      <c r="B170" s="19"/>
      <c r="C170" s="19"/>
      <c r="D170" s="26" t="s">
        <v>66</v>
      </c>
      <c r="E170" s="37">
        <f>E169</f>
        <v>234840</v>
      </c>
      <c r="F170" s="37">
        <f aca="true" t="shared" si="45" ref="F170:K170">F169</f>
        <v>38000</v>
      </c>
      <c r="G170" s="37">
        <f t="shared" si="45"/>
        <v>38000</v>
      </c>
      <c r="H170" s="37">
        <f t="shared" si="45"/>
        <v>0</v>
      </c>
      <c r="I170" s="45">
        <f t="shared" si="45"/>
        <v>0</v>
      </c>
      <c r="J170" s="25">
        <f t="shared" si="45"/>
        <v>0</v>
      </c>
      <c r="K170" s="47">
        <f t="shared" si="45"/>
        <v>0</v>
      </c>
      <c r="L170" s="10"/>
    </row>
    <row r="171" spans="1:12" s="17" customFormat="1" ht="28.5" customHeight="1">
      <c r="A171" s="8"/>
      <c r="B171" s="19"/>
      <c r="C171" s="19"/>
      <c r="D171" s="26" t="s">
        <v>67</v>
      </c>
      <c r="E171" s="37">
        <v>0</v>
      </c>
      <c r="F171" s="38">
        <v>0</v>
      </c>
      <c r="G171" s="38">
        <v>0</v>
      </c>
      <c r="H171" s="39">
        <v>0</v>
      </c>
      <c r="I171" s="40">
        <v>0</v>
      </c>
      <c r="J171" s="30">
        <v>0</v>
      </c>
      <c r="K171" s="41">
        <v>0</v>
      </c>
      <c r="L171" s="10"/>
    </row>
    <row r="172" spans="1:12" s="17" customFormat="1" ht="51.75" customHeight="1">
      <c r="A172" s="8">
        <v>51</v>
      </c>
      <c r="B172" s="19" t="s">
        <v>13</v>
      </c>
      <c r="C172" s="19" t="s">
        <v>28</v>
      </c>
      <c r="D172" s="26" t="s">
        <v>58</v>
      </c>
      <c r="E172" s="37">
        <v>4333000</v>
      </c>
      <c r="F172" s="38">
        <v>630000</v>
      </c>
      <c r="G172" s="38">
        <v>630000</v>
      </c>
      <c r="H172" s="39">
        <v>0</v>
      </c>
      <c r="I172" s="40">
        <v>0</v>
      </c>
      <c r="J172" s="30">
        <v>0</v>
      </c>
      <c r="K172" s="41">
        <v>0</v>
      </c>
      <c r="L172" s="10" t="s">
        <v>77</v>
      </c>
    </row>
    <row r="173" spans="1:12" s="17" customFormat="1" ht="23.25" customHeight="1">
      <c r="A173" s="23"/>
      <c r="B173" s="19"/>
      <c r="C173" s="19"/>
      <c r="D173" s="26" t="s">
        <v>66</v>
      </c>
      <c r="E173" s="37">
        <v>4333000</v>
      </c>
      <c r="F173" s="37">
        <v>630000</v>
      </c>
      <c r="G173" s="37">
        <v>630000</v>
      </c>
      <c r="H173" s="37">
        <f>H172</f>
        <v>0</v>
      </c>
      <c r="I173" s="45">
        <f>I172</f>
        <v>0</v>
      </c>
      <c r="J173" s="25">
        <f>J172</f>
        <v>0</v>
      </c>
      <c r="K173" s="47">
        <f>K172</f>
        <v>0</v>
      </c>
      <c r="L173" s="20"/>
    </row>
    <row r="174" spans="1:12" s="17" customFormat="1" ht="27" customHeight="1">
      <c r="A174" s="23"/>
      <c r="B174" s="19"/>
      <c r="C174" s="19"/>
      <c r="D174" s="26" t="s">
        <v>67</v>
      </c>
      <c r="E174" s="37">
        <v>0</v>
      </c>
      <c r="F174" s="38">
        <v>0</v>
      </c>
      <c r="G174" s="38">
        <v>0</v>
      </c>
      <c r="H174" s="39">
        <v>0</v>
      </c>
      <c r="I174" s="40">
        <v>0</v>
      </c>
      <c r="J174" s="30">
        <v>0</v>
      </c>
      <c r="K174" s="41">
        <v>0</v>
      </c>
      <c r="L174" s="20"/>
    </row>
    <row r="175" spans="1:12" s="73" customFormat="1" ht="44.25" customHeight="1">
      <c r="A175" s="71">
        <v>52</v>
      </c>
      <c r="B175" s="15" t="s">
        <v>72</v>
      </c>
      <c r="C175" s="15" t="s">
        <v>73</v>
      </c>
      <c r="D175" s="16" t="s">
        <v>102</v>
      </c>
      <c r="E175" s="25">
        <v>816746</v>
      </c>
      <c r="F175" s="14">
        <v>252640</v>
      </c>
      <c r="G175" s="14">
        <v>0</v>
      </c>
      <c r="H175" s="14">
        <v>0</v>
      </c>
      <c r="I175" s="33">
        <v>0</v>
      </c>
      <c r="J175" s="14">
        <v>31407</v>
      </c>
      <c r="K175" s="34">
        <v>221233</v>
      </c>
      <c r="L175" s="72" t="s">
        <v>77</v>
      </c>
    </row>
    <row r="176" spans="1:12" s="17" customFormat="1" ht="27" customHeight="1">
      <c r="A176" s="48"/>
      <c r="B176" s="9"/>
      <c r="C176" s="9"/>
      <c r="D176" s="16" t="s">
        <v>66</v>
      </c>
      <c r="E176" s="25">
        <v>806746</v>
      </c>
      <c r="F176" s="14">
        <v>252640</v>
      </c>
      <c r="G176" s="14">
        <v>0</v>
      </c>
      <c r="H176" s="14">
        <v>0</v>
      </c>
      <c r="I176" s="33">
        <v>0</v>
      </c>
      <c r="J176" s="14">
        <f>J175</f>
        <v>31407</v>
      </c>
      <c r="K176" s="34">
        <f>K175</f>
        <v>221233</v>
      </c>
      <c r="L176" s="11"/>
    </row>
    <row r="177" spans="1:12" s="17" customFormat="1" ht="27" customHeight="1">
      <c r="A177" s="48"/>
      <c r="B177" s="9"/>
      <c r="C177" s="9"/>
      <c r="D177" s="16" t="s">
        <v>67</v>
      </c>
      <c r="E177" s="25">
        <v>10000</v>
      </c>
      <c r="F177" s="14">
        <v>0</v>
      </c>
      <c r="G177" s="14">
        <v>0</v>
      </c>
      <c r="H177" s="14">
        <v>0</v>
      </c>
      <c r="I177" s="33">
        <v>0</v>
      </c>
      <c r="J177" s="14">
        <v>0</v>
      </c>
      <c r="K177" s="34">
        <v>0</v>
      </c>
      <c r="L177" s="11"/>
    </row>
    <row r="178" spans="1:12" s="17" customFormat="1" ht="27" customHeight="1">
      <c r="A178" s="48">
        <v>53</v>
      </c>
      <c r="B178" s="9" t="s">
        <v>72</v>
      </c>
      <c r="C178" s="9" t="s">
        <v>73</v>
      </c>
      <c r="D178" s="16" t="s">
        <v>83</v>
      </c>
      <c r="E178" s="25">
        <v>206917</v>
      </c>
      <c r="F178" s="14">
        <v>128502</v>
      </c>
      <c r="G178" s="14">
        <v>0</v>
      </c>
      <c r="H178" s="14">
        <v>0</v>
      </c>
      <c r="I178" s="33">
        <v>0</v>
      </c>
      <c r="J178" s="14">
        <v>19276</v>
      </c>
      <c r="K178" s="34">
        <v>109226</v>
      </c>
      <c r="L178" s="10" t="s">
        <v>77</v>
      </c>
    </row>
    <row r="179" spans="1:12" s="17" customFormat="1" ht="27" customHeight="1">
      <c r="A179" s="48"/>
      <c r="B179" s="9"/>
      <c r="C179" s="9"/>
      <c r="D179" s="16" t="s">
        <v>66</v>
      </c>
      <c r="E179" s="25">
        <v>200117</v>
      </c>
      <c r="F179" s="14">
        <v>127202</v>
      </c>
      <c r="G179" s="14">
        <v>0</v>
      </c>
      <c r="H179" s="14">
        <v>0</v>
      </c>
      <c r="I179" s="33">
        <v>0</v>
      </c>
      <c r="J179" s="14">
        <v>19081</v>
      </c>
      <c r="K179" s="34">
        <v>108121</v>
      </c>
      <c r="L179" s="11"/>
    </row>
    <row r="180" spans="1:12" s="17" customFormat="1" ht="27" customHeight="1">
      <c r="A180" s="48"/>
      <c r="B180" s="9"/>
      <c r="C180" s="9"/>
      <c r="D180" s="16" t="s">
        <v>67</v>
      </c>
      <c r="E180" s="25">
        <v>6800</v>
      </c>
      <c r="F180" s="14">
        <v>1300</v>
      </c>
      <c r="G180" s="14">
        <v>0</v>
      </c>
      <c r="H180" s="14">
        <v>0</v>
      </c>
      <c r="I180" s="33">
        <v>0</v>
      </c>
      <c r="J180" s="14">
        <v>195</v>
      </c>
      <c r="K180" s="34">
        <v>1105</v>
      </c>
      <c r="L180" s="11"/>
    </row>
    <row r="181" spans="1:12" s="17" customFormat="1" ht="27" customHeight="1">
      <c r="A181" s="48">
        <v>54</v>
      </c>
      <c r="B181" s="9" t="s">
        <v>72</v>
      </c>
      <c r="C181" s="9" t="s">
        <v>73</v>
      </c>
      <c r="D181" s="16" t="s">
        <v>84</v>
      </c>
      <c r="E181" s="25">
        <v>418159</v>
      </c>
      <c r="F181" s="14">
        <v>139322</v>
      </c>
      <c r="G181" s="14">
        <v>0</v>
      </c>
      <c r="H181" s="14">
        <v>0</v>
      </c>
      <c r="I181" s="33">
        <v>0</v>
      </c>
      <c r="J181" s="14">
        <v>20899</v>
      </c>
      <c r="K181" s="34">
        <v>118423</v>
      </c>
      <c r="L181" s="10" t="s">
        <v>77</v>
      </c>
    </row>
    <row r="182" spans="1:12" s="17" customFormat="1" ht="27" customHeight="1">
      <c r="A182" s="48"/>
      <c r="B182" s="9"/>
      <c r="C182" s="9"/>
      <c r="D182" s="16" t="s">
        <v>66</v>
      </c>
      <c r="E182" s="25">
        <v>395494</v>
      </c>
      <c r="F182" s="14">
        <v>139322</v>
      </c>
      <c r="G182" s="14">
        <v>0</v>
      </c>
      <c r="H182" s="14">
        <v>0</v>
      </c>
      <c r="I182" s="33">
        <v>0</v>
      </c>
      <c r="J182" s="14">
        <f>J181</f>
        <v>20899</v>
      </c>
      <c r="K182" s="34">
        <f>K181</f>
        <v>118423</v>
      </c>
      <c r="L182" s="11"/>
    </row>
    <row r="183" spans="1:12" s="17" customFormat="1" ht="27" customHeight="1">
      <c r="A183" s="48"/>
      <c r="B183" s="9"/>
      <c r="C183" s="9"/>
      <c r="D183" s="16" t="s">
        <v>67</v>
      </c>
      <c r="E183" s="25">
        <v>22665</v>
      </c>
      <c r="F183" s="14">
        <v>0</v>
      </c>
      <c r="G183" s="14">
        <v>0</v>
      </c>
      <c r="H183" s="14">
        <v>0</v>
      </c>
      <c r="I183" s="33">
        <v>0</v>
      </c>
      <c r="J183" s="14">
        <v>0</v>
      </c>
      <c r="K183" s="34">
        <v>0</v>
      </c>
      <c r="L183" s="11"/>
    </row>
    <row r="184" spans="1:12" s="17" customFormat="1" ht="27" customHeight="1">
      <c r="A184" s="48">
        <v>55</v>
      </c>
      <c r="B184" s="9" t="s">
        <v>72</v>
      </c>
      <c r="C184" s="9" t="s">
        <v>73</v>
      </c>
      <c r="D184" s="16" t="s">
        <v>85</v>
      </c>
      <c r="E184" s="25">
        <v>287813</v>
      </c>
      <c r="F184" s="14">
        <v>169933</v>
      </c>
      <c r="G184" s="14">
        <v>0</v>
      </c>
      <c r="H184" s="14">
        <v>0</v>
      </c>
      <c r="I184" s="33">
        <v>0</v>
      </c>
      <c r="J184" s="14">
        <v>25490</v>
      </c>
      <c r="K184" s="34">
        <v>144443</v>
      </c>
      <c r="L184" s="10" t="s">
        <v>77</v>
      </c>
    </row>
    <row r="185" spans="1:12" s="17" customFormat="1" ht="27" customHeight="1">
      <c r="A185" s="48"/>
      <c r="B185" s="9"/>
      <c r="C185" s="9"/>
      <c r="D185" s="16" t="s">
        <v>66</v>
      </c>
      <c r="E185" s="25">
        <v>279813</v>
      </c>
      <c r="F185" s="14">
        <v>169933</v>
      </c>
      <c r="G185" s="14">
        <v>0</v>
      </c>
      <c r="H185" s="14">
        <v>0</v>
      </c>
      <c r="I185" s="33">
        <v>0</v>
      </c>
      <c r="J185" s="14">
        <f>J184</f>
        <v>25490</v>
      </c>
      <c r="K185" s="34">
        <f>K184</f>
        <v>144443</v>
      </c>
      <c r="L185" s="11"/>
    </row>
    <row r="186" spans="1:12" s="17" customFormat="1" ht="27" customHeight="1">
      <c r="A186" s="51"/>
      <c r="B186" s="19"/>
      <c r="C186" s="19"/>
      <c r="D186" s="26" t="s">
        <v>67</v>
      </c>
      <c r="E186" s="37">
        <v>8000</v>
      </c>
      <c r="F186" s="38">
        <v>0</v>
      </c>
      <c r="G186" s="38">
        <v>0</v>
      </c>
      <c r="H186" s="38">
        <v>0</v>
      </c>
      <c r="I186" s="42">
        <v>0</v>
      </c>
      <c r="J186" s="38">
        <v>0</v>
      </c>
      <c r="K186" s="43">
        <v>0</v>
      </c>
      <c r="L186" s="52"/>
    </row>
    <row r="187" spans="1:12" s="17" customFormat="1" ht="56.25" customHeight="1">
      <c r="A187" s="81">
        <v>56</v>
      </c>
      <c r="B187" s="82" t="s">
        <v>72</v>
      </c>
      <c r="C187" s="82" t="s">
        <v>73</v>
      </c>
      <c r="D187" s="83" t="s">
        <v>116</v>
      </c>
      <c r="E187" s="84">
        <v>529634</v>
      </c>
      <c r="F187" s="85">
        <v>197629</v>
      </c>
      <c r="G187" s="85">
        <v>0</v>
      </c>
      <c r="H187" s="85">
        <v>0</v>
      </c>
      <c r="I187" s="85">
        <v>0</v>
      </c>
      <c r="J187" s="85">
        <f>28084+1560</f>
        <v>29644</v>
      </c>
      <c r="K187" s="85">
        <f>159145+8840</f>
        <v>167985</v>
      </c>
      <c r="L187" s="83" t="s">
        <v>112</v>
      </c>
    </row>
    <row r="188" spans="1:12" s="17" customFormat="1" ht="27" customHeight="1">
      <c r="A188" s="81"/>
      <c r="B188" s="82"/>
      <c r="C188" s="82"/>
      <c r="D188" s="83" t="s">
        <v>66</v>
      </c>
      <c r="E188" s="84">
        <v>519234</v>
      </c>
      <c r="F188" s="85">
        <v>187229</v>
      </c>
      <c r="G188" s="85">
        <v>0</v>
      </c>
      <c r="H188" s="85">
        <v>0</v>
      </c>
      <c r="I188" s="85">
        <v>0</v>
      </c>
      <c r="J188" s="85">
        <v>28084</v>
      </c>
      <c r="K188" s="85">
        <v>159145</v>
      </c>
      <c r="L188" s="83"/>
    </row>
    <row r="189" spans="1:12" s="17" customFormat="1" ht="27" customHeight="1">
      <c r="A189" s="81"/>
      <c r="B189" s="82"/>
      <c r="C189" s="82"/>
      <c r="D189" s="86" t="s">
        <v>67</v>
      </c>
      <c r="E189" s="87">
        <v>10400</v>
      </c>
      <c r="F189" s="88">
        <v>10400</v>
      </c>
      <c r="G189" s="88">
        <v>0</v>
      </c>
      <c r="H189" s="88">
        <v>0</v>
      </c>
      <c r="I189" s="89">
        <v>0</v>
      </c>
      <c r="J189" s="88">
        <v>1560</v>
      </c>
      <c r="K189" s="90">
        <v>8840</v>
      </c>
      <c r="L189" s="91"/>
    </row>
    <row r="190" spans="1:12" s="17" customFormat="1" ht="83.25" customHeight="1">
      <c r="A190" s="81">
        <v>57</v>
      </c>
      <c r="B190" s="82" t="s">
        <v>72</v>
      </c>
      <c r="C190" s="82" t="s">
        <v>73</v>
      </c>
      <c r="D190" s="83" t="s">
        <v>113</v>
      </c>
      <c r="E190" s="84">
        <v>286995</v>
      </c>
      <c r="F190" s="85">
        <f>F191+F192</f>
        <v>110822</v>
      </c>
      <c r="G190" s="85">
        <v>0</v>
      </c>
      <c r="H190" s="85">
        <v>0</v>
      </c>
      <c r="I190" s="85">
        <v>0</v>
      </c>
      <c r="J190" s="85">
        <f>J191+J192</f>
        <v>16625</v>
      </c>
      <c r="K190" s="85">
        <f>K191+K192</f>
        <v>94197</v>
      </c>
      <c r="L190" s="83" t="s">
        <v>114</v>
      </c>
    </row>
    <row r="191" spans="1:12" s="17" customFormat="1" ht="27" customHeight="1">
      <c r="A191" s="81"/>
      <c r="B191" s="82"/>
      <c r="C191" s="82"/>
      <c r="D191" s="83" t="s">
        <v>66</v>
      </c>
      <c r="E191" s="84">
        <v>274995</v>
      </c>
      <c r="F191" s="85">
        <v>98822</v>
      </c>
      <c r="G191" s="85">
        <v>0</v>
      </c>
      <c r="H191" s="85">
        <v>0</v>
      </c>
      <c r="I191" s="85">
        <v>0</v>
      </c>
      <c r="J191" s="85">
        <v>14825</v>
      </c>
      <c r="K191" s="85">
        <v>83997</v>
      </c>
      <c r="L191" s="83"/>
    </row>
    <row r="192" spans="1:12" s="17" customFormat="1" ht="27" customHeight="1">
      <c r="A192" s="81"/>
      <c r="B192" s="82"/>
      <c r="C192" s="82"/>
      <c r="D192" s="83" t="s">
        <v>67</v>
      </c>
      <c r="E192" s="84">
        <v>12000</v>
      </c>
      <c r="F192" s="85">
        <v>12000</v>
      </c>
      <c r="G192" s="85">
        <v>0</v>
      </c>
      <c r="H192" s="85">
        <v>0</v>
      </c>
      <c r="I192" s="85">
        <v>0</v>
      </c>
      <c r="J192" s="85">
        <v>1800</v>
      </c>
      <c r="K192" s="85">
        <v>10200</v>
      </c>
      <c r="L192" s="83"/>
    </row>
    <row r="193" spans="1:12" s="17" customFormat="1" ht="42" customHeight="1">
      <c r="A193" s="92">
        <v>58</v>
      </c>
      <c r="B193" s="93" t="s">
        <v>72</v>
      </c>
      <c r="C193" s="93" t="s">
        <v>73</v>
      </c>
      <c r="D193" s="94" t="s">
        <v>115</v>
      </c>
      <c r="E193" s="95">
        <v>200248</v>
      </c>
      <c r="F193" s="96">
        <v>140148</v>
      </c>
      <c r="G193" s="96">
        <v>0</v>
      </c>
      <c r="H193" s="96">
        <v>0</v>
      </c>
      <c r="I193" s="96">
        <v>0</v>
      </c>
      <c r="J193" s="96">
        <f>J194+J195</f>
        <v>21022</v>
      </c>
      <c r="K193" s="96">
        <f>K194+K195</f>
        <v>119126</v>
      </c>
      <c r="L193" s="94" t="s">
        <v>77</v>
      </c>
    </row>
    <row r="194" spans="1:12" s="17" customFormat="1" ht="27" customHeight="1">
      <c r="A194" s="92"/>
      <c r="B194" s="93"/>
      <c r="C194" s="93"/>
      <c r="D194" s="94" t="s">
        <v>66</v>
      </c>
      <c r="E194" s="95">
        <v>190257</v>
      </c>
      <c r="F194" s="96">
        <f>110634+19523</f>
        <v>130157</v>
      </c>
      <c r="G194" s="96">
        <v>0</v>
      </c>
      <c r="H194" s="96">
        <v>0</v>
      </c>
      <c r="I194" s="96">
        <v>0</v>
      </c>
      <c r="J194" s="96">
        <v>19523</v>
      </c>
      <c r="K194" s="96">
        <v>110634</v>
      </c>
      <c r="L194" s="94"/>
    </row>
    <row r="195" spans="1:12" s="17" customFormat="1" ht="27" customHeight="1">
      <c r="A195" s="92"/>
      <c r="B195" s="93"/>
      <c r="C195" s="93"/>
      <c r="D195" s="94" t="s">
        <v>67</v>
      </c>
      <c r="E195" s="95">
        <v>9991</v>
      </c>
      <c r="F195" s="96">
        <v>9991</v>
      </c>
      <c r="G195" s="96">
        <v>0</v>
      </c>
      <c r="H195" s="96">
        <v>0</v>
      </c>
      <c r="I195" s="96">
        <v>0</v>
      </c>
      <c r="J195" s="96">
        <v>1499</v>
      </c>
      <c r="K195" s="96">
        <v>8492</v>
      </c>
      <c r="L195" s="94"/>
    </row>
    <row r="196" spans="1:12" s="17" customFormat="1" ht="96" customHeight="1">
      <c r="A196" s="97">
        <v>59</v>
      </c>
      <c r="B196" s="98" t="s">
        <v>72</v>
      </c>
      <c r="C196" s="98" t="s">
        <v>73</v>
      </c>
      <c r="D196" s="99" t="s">
        <v>119</v>
      </c>
      <c r="E196" s="100">
        <v>221082</v>
      </c>
      <c r="F196" s="100">
        <v>80533</v>
      </c>
      <c r="G196" s="101">
        <v>0</v>
      </c>
      <c r="H196" s="101">
        <v>0</v>
      </c>
      <c r="I196" s="101">
        <v>0</v>
      </c>
      <c r="J196" s="100">
        <f>J197+J198</f>
        <v>12080</v>
      </c>
      <c r="K196" s="100">
        <f>K197+K198</f>
        <v>68453</v>
      </c>
      <c r="L196" s="99" t="s">
        <v>117</v>
      </c>
    </row>
    <row r="197" spans="1:12" s="17" customFormat="1" ht="27" customHeight="1">
      <c r="A197" s="97"/>
      <c r="B197" s="98"/>
      <c r="C197" s="98"/>
      <c r="D197" s="99" t="s">
        <v>66</v>
      </c>
      <c r="E197" s="100">
        <v>212082</v>
      </c>
      <c r="F197" s="101">
        <v>71533</v>
      </c>
      <c r="G197" s="101">
        <v>0</v>
      </c>
      <c r="H197" s="101">
        <v>0</v>
      </c>
      <c r="I197" s="101">
        <v>0</v>
      </c>
      <c r="J197" s="101">
        <v>10730</v>
      </c>
      <c r="K197" s="101">
        <v>60803</v>
      </c>
      <c r="L197" s="99"/>
    </row>
    <row r="198" spans="1:12" s="17" customFormat="1" ht="27" customHeight="1">
      <c r="A198" s="97"/>
      <c r="B198" s="98"/>
      <c r="C198" s="98"/>
      <c r="D198" s="99" t="s">
        <v>67</v>
      </c>
      <c r="E198" s="100">
        <v>9000</v>
      </c>
      <c r="F198" s="101">
        <v>9000</v>
      </c>
      <c r="G198" s="101">
        <v>0</v>
      </c>
      <c r="H198" s="101">
        <v>0</v>
      </c>
      <c r="I198" s="101">
        <v>0</v>
      </c>
      <c r="J198" s="101">
        <v>1350</v>
      </c>
      <c r="K198" s="101">
        <v>7650</v>
      </c>
      <c r="L198" s="99"/>
    </row>
    <row r="199" spans="1:12" s="49" customFormat="1" ht="27" customHeight="1" thickBot="1">
      <c r="A199" s="104" t="s">
        <v>68</v>
      </c>
      <c r="B199" s="105"/>
      <c r="C199" s="105"/>
      <c r="D199" s="106"/>
      <c r="E199" s="79">
        <f>SUM(E185+E182+E179+E176+E173+E170+E167+E164+E161+E158+E155+E152+E149+E146+E143+E140+E137+E134+E131+E128+E125+E122+E119+E116+E113+E110+E107+E104+E101+E98+E95+E92+E89+E86+E83+E80+E77+E74+E71+E68+E65+E62+E59+E56+E53+E50+E47+E44+E41+E38+E35+E32+E29+E26+E23+E188+E191+E194+E197)</f>
        <v>16124236</v>
      </c>
      <c r="F199" s="79">
        <f>SUM(F185+F182+F179+F176+F173+F170+F167+F164+F161+F158+F155+F152+F149+F146+F143+F140+F137+F134+F131+F128+F125+F122+F119+F116+F113+F110+F107+F104+F101+F98+F95+F92+F89+F86+F83+F80+F77+F74+F71+F68+F65+F62+F59+F56+F53+F50+F47+F44+F41+F38+F35+F32+F29+F26+F23+F188+F191+F194+F197)</f>
        <v>3174144</v>
      </c>
      <c r="G199" s="79">
        <f aca="true" t="shared" si="46" ref="G199:I200">SUM(G185+G182+G179+G176+G173+G170+G167+G164+G161+G158+G155+G152+G149+G146+G143+G140+G137+G134+G131+G128+G125+G122+G119+G116+G113+G110+G107+G104+G101+G98+G95+G92+G89+G86+G83+G80+G77+G74+G71+G68+G65+G62+G59+G56+G53+G50+G47+G44+G41+G38+G35+G32+G29+G26+G23)</f>
        <v>1997306</v>
      </c>
      <c r="H199" s="79">
        <f t="shared" si="46"/>
        <v>0</v>
      </c>
      <c r="I199" s="79">
        <f t="shared" si="46"/>
        <v>0</v>
      </c>
      <c r="J199" s="79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SUM(J185+J182+J179+J176+J173+J170+J167+J164+J161+J158+J155+J152+J149+J146+J143+J140+J137+J134+J131+J128+J125+J122+J119+J116+J113+J110+J107+J104+J101+J98+J95+J92+J89+J86+J83+J80+J77+J74+J71+J68+J65+J62+J59+J56+J53+J50+J47+J44+J41+J38+J35+J32+J29+J26+J23+J188+J191+J194+J197)</f>
        <v>170039</v>
      </c>
      <c r="K199" s="79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SUM(K185+K182+K179+K176+K173+K170+K167+K164+K161+K158+K155+K152+K149+K146+K143+K140+K137+K134+K131+K128+K125+K122+K119+K116+K113+K110+K107+K104+K101+K98+K95+K92+K89+K86+K83+K80+K77+K74+K71+K68+K65+K62+K59+K56+K53+K50+K47+K44+K41+K38+K35+K32+K29+K26+K23+K188+K191+K194+K197)</f>
        <v>1006799</v>
      </c>
      <c r="L199" s="80"/>
    </row>
    <row r="200" spans="1:12" s="50" customFormat="1" ht="27" customHeight="1" thickBot="1">
      <c r="A200" s="113" t="s">
        <v>69</v>
      </c>
      <c r="B200" s="114"/>
      <c r="C200" s="114"/>
      <c r="D200" s="115"/>
      <c r="E200" s="60">
        <f>SUM(E186+E183+E180+E177+E174+E171+E168+E165+E162+E159+E156+E153+E150+E147+E144+E141+E138+E135+E132+E129+E126+E123+E120+E117+E114+E111+E108+E105+E102+E99+E96+E93+E90+E87+E84+E81+E78+E75+E72+E69+E66+E63+E60+E57+E54+E51+E48+E45+E42+E39+E36+E33+E30+E27+E24+E189+E192+E195+E198)</f>
        <v>14317500</v>
      </c>
      <c r="F200" s="60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SUM(F186+F183+F180+F177+F174+F171+F168+F165+F162+F159+F156+F153+F150+F147+F144+F141+F138+F135+F132+F129+F126+F123+F120+F117+F114+F111+F108+F105+F102+F99+F96+F93+F90+F87+F84+F81+F78+F75+F72+F69+F66+F63+F60+F57+F54+F51+F48+F45+F42+F39+F36+F33+F30+F27+F24+F189+F192+F195+F198)</f>
        <v>5596146</v>
      </c>
      <c r="G200" s="60">
        <f t="shared" si="46"/>
        <v>1724910</v>
      </c>
      <c r="H200" s="60">
        <f t="shared" si="46"/>
        <v>2252080</v>
      </c>
      <c r="I200" s="60">
        <f t="shared" si="46"/>
        <v>0</v>
      </c>
      <c r="J200" s="60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6404</v>
      </c>
      <c r="K200" s="60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1612752</v>
      </c>
      <c r="L200" s="61"/>
    </row>
    <row r="201" spans="1:12" ht="27" customHeight="1" thickBot="1">
      <c r="A201" s="116" t="s">
        <v>4</v>
      </c>
      <c r="B201" s="117"/>
      <c r="C201" s="117"/>
      <c r="D201" s="117"/>
      <c r="E201" s="62">
        <f>SUM(E184+E181+E178+E175+E172+E169+E166+E163+E160+E157+E154+E151+E148+E145+E142+E139+E136+E133+E130+E127+E124+E121+E118+E115+E112+E109+E106+E103+E100+E97+E94+E91+E88+E85+E82+E79+E76+E73+E70+E67+E64+E61+E58+E55+E52+E49+E46+E43+E40+E37+E34+E31+E28+E25+E22+E187+E190+E193+E196)</f>
        <v>30441736</v>
      </c>
      <c r="F201" s="62">
        <f>SUM(F184+F181+F178+F175+F172+F169+F166+F163+F160+F157+F154+F151+F148+F145+F142+F139+F136+F133+F130+F127+F124+F121+F118+F115+F112+F109+F106+F103+F100+F97+F94+F91+F88+F85+F82+F79+F76+F73+F70+F67+F64+F61+F58+F55+F52+F49+F46+F43+F40+F37+F34+F31+F28+F25+F22+F187+F190+F193+F196)</f>
        <v>8770290</v>
      </c>
      <c r="G201" s="62">
        <f>SUM(G184+G181+G178+G175+G172+G169+G166+G163+G160+G157+G154+G151+G148+G145+G142+G139+G136+G133+G130+G127+G124+G121+G118+G115+G112+G109+G106+G103+G100+G97+G94+G91+G88+G85+G82+G79+G76+G73+G70+G67+G64+G61+G58+G55+G52+G49+G46+G43+G40+G37+G34+G31+G28+G25+G22)</f>
        <v>3722216</v>
      </c>
      <c r="H201" s="62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2252080</v>
      </c>
      <c r="I201" s="62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01" s="62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SUM(J184+J181+J178+J175+J172+J169+J166+J163+J160+J157+J154+J151+J148+J145+J142+J139+J136+J133+J130+J127+J124+J121+J118+J115+J112+J109+J106+J103+J100+J97+J94+J91+J88+J85+J82+J79+J76+J73+J70+J67+J64+J61+J58+J55+J52+J49+J46+J43+J40+J37+J34+J31+J28+J25+J22+J187+J190+J193+J196)</f>
        <v>176443</v>
      </c>
      <c r="K201" s="62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SUM(K184+K181+K178+K175+K172+K169+K166+K163+K160+K157+K154+K151+K148+K145+K142+K139+K136+K133+K130+K127+K124+K121+K118+K115+K112+K109+K106+K103+K100+K97+K94+K91+K88+K85+K82+K79+K76+K73+K70+K67+K64+K61+K58+K55+K52+K49+K46+K43+K40+K37+K34+K31+K28+K25+K22+K187+K190+K193+K196)</f>
        <v>2619551</v>
      </c>
      <c r="L201" s="63" t="s">
        <v>5</v>
      </c>
    </row>
    <row r="202" spans="1:12" ht="27" customHeight="1">
      <c r="A202" s="53"/>
      <c r="B202" s="53"/>
      <c r="C202" s="53"/>
      <c r="D202" s="53"/>
      <c r="E202" s="54"/>
      <c r="F202" s="54"/>
      <c r="G202" s="54"/>
      <c r="H202" s="54"/>
      <c r="I202" s="54"/>
      <c r="J202" s="54"/>
      <c r="K202" s="54"/>
      <c r="L202" s="53"/>
    </row>
    <row r="203" spans="1:12" ht="27" customHeight="1">
      <c r="A203" s="53"/>
      <c r="B203" s="53"/>
      <c r="C203" s="53"/>
      <c r="D203" s="53"/>
      <c r="E203" s="54"/>
      <c r="F203" s="54"/>
      <c r="G203" s="54"/>
      <c r="H203" s="54"/>
      <c r="I203" s="54"/>
      <c r="J203" s="131" t="s">
        <v>76</v>
      </c>
      <c r="K203" s="132"/>
      <c r="L203" s="132"/>
    </row>
    <row r="204" spans="1:12" ht="27" customHeight="1">
      <c r="A204" s="53"/>
      <c r="B204" s="53"/>
      <c r="C204" s="53"/>
      <c r="D204" s="53"/>
      <c r="E204" s="54"/>
      <c r="F204" s="54"/>
      <c r="G204" s="54"/>
      <c r="H204" s="54"/>
      <c r="I204" s="54"/>
      <c r="J204" s="131" t="s">
        <v>80</v>
      </c>
      <c r="K204" s="132"/>
      <c r="L204" s="132"/>
    </row>
    <row r="205" spans="1:12" ht="27" customHeight="1">
      <c r="A205" s="53"/>
      <c r="B205" s="53"/>
      <c r="C205" s="53"/>
      <c r="D205" s="53"/>
      <c r="E205" s="54"/>
      <c r="F205" s="54"/>
      <c r="G205" s="54"/>
      <c r="H205" s="54"/>
      <c r="I205" s="54"/>
      <c r="J205" s="133"/>
      <c r="K205" s="134"/>
      <c r="L205" s="134"/>
    </row>
    <row r="206" spans="1:12" s="50" customFormat="1" ht="27" customHeight="1">
      <c r="A206" s="58"/>
      <c r="B206" s="55"/>
      <c r="C206" s="55"/>
      <c r="D206" s="55"/>
      <c r="E206" s="56"/>
      <c r="F206" s="56"/>
      <c r="G206" s="56"/>
      <c r="H206" s="56"/>
      <c r="I206" s="56"/>
      <c r="J206" s="56"/>
      <c r="K206" s="56"/>
      <c r="L206" s="57"/>
    </row>
    <row r="207" spans="1:2" ht="33.75" customHeight="1">
      <c r="A207" s="59"/>
      <c r="B207" s="59"/>
    </row>
  </sheetData>
  <sheetProtection/>
  <mergeCells count="30">
    <mergeCell ref="J205:L205"/>
    <mergeCell ref="J19:J20"/>
    <mergeCell ref="K19:K20"/>
    <mergeCell ref="J203:L203"/>
    <mergeCell ref="L17:L20"/>
    <mergeCell ref="K12:L12"/>
    <mergeCell ref="J204:L204"/>
    <mergeCell ref="H19:H20"/>
    <mergeCell ref="K13:L13"/>
    <mergeCell ref="K14:L14"/>
    <mergeCell ref="A200:D200"/>
    <mergeCell ref="A201:D201"/>
    <mergeCell ref="F17:K17"/>
    <mergeCell ref="G19:G20"/>
    <mergeCell ref="A17:A20"/>
    <mergeCell ref="C17:C20"/>
    <mergeCell ref="G18:K18"/>
    <mergeCell ref="F18:F20"/>
    <mergeCell ref="E17:E20"/>
    <mergeCell ref="D17:D20"/>
    <mergeCell ref="K1:L1"/>
    <mergeCell ref="K8:L8"/>
    <mergeCell ref="K11:L11"/>
    <mergeCell ref="A199:D199"/>
    <mergeCell ref="K3:L3"/>
    <mergeCell ref="A15:L15"/>
    <mergeCell ref="B17:B20"/>
    <mergeCell ref="K7:L7"/>
    <mergeCell ref="K9:L9"/>
    <mergeCell ref="K10:L10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2011-08-02T12:40:53Z</cp:lastPrinted>
  <dcterms:created xsi:type="dcterms:W3CDTF">2008-11-05T13:26:56Z</dcterms:created>
  <dcterms:modified xsi:type="dcterms:W3CDTF">2011-10-03T12:54:20Z</dcterms:modified>
  <cp:category/>
  <cp:version/>
  <cp:contentType/>
  <cp:contentStatus/>
</cp:coreProperties>
</file>